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9395" windowHeight="8865" activeTab="0"/>
  </bookViews>
  <sheets>
    <sheet name="離婚1&amp;2" sheetId="1" r:id="rId1"/>
    <sheet name="00" sheetId="2" state="hidden" r:id="rId2"/>
    <sheet name="離婚書類" sheetId="3" r:id="rId3"/>
    <sheet name="離婚手数料概要" sheetId="4" r:id="rId4"/>
    <sheet name="共有財産目録" sheetId="5" r:id="rId5"/>
    <sheet name="受付票テキスト" sheetId="6" r:id="rId6"/>
    <sheet name="離婚１" sheetId="7" r:id="rId7"/>
    <sheet name="離婚2" sheetId="8" r:id="rId8"/>
    <sheet name="0" sheetId="9" r:id="rId9"/>
    <sheet name="手数料離婚" sheetId="10" state="hidden" r:id="rId10"/>
    <sheet name="手数料" sheetId="11" state="hidden" r:id="rId11"/>
  </sheets>
  <externalReferences>
    <externalReference r:id="rId14"/>
  </externalReferences>
  <definedNames>
    <definedName name="_xlfn.SHEET" hidden="1">#NAME?</definedName>
    <definedName name="_xlfn.SHEETS" hidden="1">#NAME?</definedName>
    <definedName name="_xlnm.Print_Area" localSheetId="4">'共有財産目録'!$A$1:$AE$64</definedName>
    <definedName name="_xlnm.Print_Area" localSheetId="10">'手数料'!$B$3:$C$13</definedName>
    <definedName name="_xlnm.Print_Area" localSheetId="9">'手数料離婚'!$A$1:$M$57</definedName>
    <definedName name="_xlnm.Print_Area" localSheetId="6">'離婚１'!$A$1:$L$39</definedName>
    <definedName name="_xlnm.Print_Area" localSheetId="0">'離婚1&amp;2'!$A$1:$X$39</definedName>
    <definedName name="_xlnm.Print_Area" localSheetId="7">'離婚2'!$A$1:$X$39</definedName>
    <definedName name="_xlnm.Print_Area" localSheetId="2">'離婚書類'!$B$2:$D$25</definedName>
    <definedName name="リスト">#REF!</definedName>
  </definedNames>
  <calcPr fullCalcOnLoad="1"/>
</workbook>
</file>

<file path=xl/sharedStrings.xml><?xml version="1.0" encoding="utf-8"?>
<sst xmlns="http://schemas.openxmlformats.org/spreadsheetml/2006/main" count="708" uniqueCount="288">
  <si>
    <t>有り・無し</t>
  </si>
  <si>
    <t>一括・分割</t>
  </si>
  <si>
    <t>種類</t>
  </si>
  <si>
    <t>不動産</t>
  </si>
  <si>
    <t>自動車</t>
  </si>
  <si>
    <t>預貯金</t>
  </si>
  <si>
    <t>生命保険</t>
  </si>
  <si>
    <t>債務</t>
  </si>
  <si>
    <t>離婚公正証書作成の必要書類</t>
  </si>
  <si>
    <t>ご夫婦</t>
  </si>
  <si>
    <t>印鑑登録証明書　各１通ずつ</t>
  </si>
  <si>
    <t>子ども</t>
  </si>
  <si>
    <t>戸籍謄本　１通</t>
  </si>
  <si>
    <t>不動産登記簿謄本、または登記事項証明書</t>
  </si>
  <si>
    <t>固定資産評価証明書、または固定資産税の納税通知書</t>
  </si>
  <si>
    <t>通帳のコピー、または金融機関発行の残高証明書</t>
  </si>
  <si>
    <t>保険証書、解約返戻金証明書。</t>
  </si>
  <si>
    <t>車検証、査定書。</t>
  </si>
  <si>
    <t>動産</t>
  </si>
  <si>
    <t>貴金属・宝石類・美術品・骨董品などについては、鑑定書。</t>
  </si>
  <si>
    <t>債権</t>
  </si>
  <si>
    <t>借用書などの債権を証する資料。</t>
  </si>
  <si>
    <t>株式の配当報告書、貸金庫契約書、など。</t>
  </si>
  <si>
    <t>金銭消費貸借契約書、返済予定表、など。</t>
  </si>
  <si>
    <t>年金
分割</t>
  </si>
  <si>
    <t>年金分割のための情報提供書</t>
  </si>
  <si>
    <t>年金手帳のコピー　各１通ずつ</t>
  </si>
  <si>
    <t>※</t>
  </si>
  <si>
    <t>必要
事項</t>
  </si>
  <si>
    <t>・ご夫婦双方の生年月日・職業</t>
  </si>
  <si>
    <t>・お子様の生年月日</t>
  </si>
  <si>
    <t>氏名</t>
  </si>
  <si>
    <t>氏名カナ</t>
  </si>
  <si>
    <t>自
宅</t>
  </si>
  <si>
    <t>住所１</t>
  </si>
  <si>
    <t>住所２</t>
  </si>
  <si>
    <t>電話番号</t>
  </si>
  <si>
    <t>生年月日</t>
  </si>
  <si>
    <t>年齢</t>
  </si>
  <si>
    <t>職業</t>
  </si>
  <si>
    <t>備考　　　その他定めておきたい事項がございましたらご記入下さい</t>
  </si>
  <si>
    <t>備考</t>
  </si>
  <si>
    <t>※結婚後に夫婦によって形成された資産（離婚成立時に存在する財産）のみをご記入下さい。</t>
  </si>
  <si>
    <t>zm001</t>
  </si>
  <si>
    <t>土地</t>
  </si>
  <si>
    <t>（単位：円）</t>
  </si>
  <si>
    <t>番号</t>
  </si>
  <si>
    <t>所　　　　在</t>
  </si>
  <si>
    <t>地番</t>
  </si>
  <si>
    <t>地目</t>
  </si>
  <si>
    <t>面積（㎡）</t>
  </si>
  <si>
    <t>時価</t>
  </si>
  <si>
    <t>持分</t>
  </si>
  <si>
    <t>分の</t>
  </si>
  <si>
    <t>合計</t>
  </si>
  <si>
    <t>建物</t>
  </si>
  <si>
    <t>家屋番号</t>
  </si>
  <si>
    <t>種類</t>
  </si>
  <si>
    <t>床面積（㎡）</t>
  </si>
  <si>
    <t>１F：</t>
  </si>
  <si>
    <t>２F：</t>
  </si>
  <si>
    <t>３F：</t>
  </si>
  <si>
    <t>自動車</t>
  </si>
  <si>
    <t>車名</t>
  </si>
  <si>
    <t>車種</t>
  </si>
  <si>
    <t>形式番号</t>
  </si>
  <si>
    <t>車体番号</t>
  </si>
  <si>
    <t>　</t>
  </si>
  <si>
    <t>預貯金</t>
  </si>
  <si>
    <t>金融機関名・支店名</t>
  </si>
  <si>
    <t>口座番号</t>
  </si>
  <si>
    <t>残高</t>
  </si>
  <si>
    <t>保険会社</t>
  </si>
  <si>
    <t>商品名</t>
  </si>
  <si>
    <t>証券番号</t>
  </si>
  <si>
    <t>返戻金額</t>
  </si>
  <si>
    <t>株、社債、投資信託など</t>
  </si>
  <si>
    <t>名称</t>
  </si>
  <si>
    <t>口数</t>
  </si>
  <si>
    <t>その他（債権・動産等）</t>
  </si>
  <si>
    <t>品目</t>
  </si>
  <si>
    <t>数量</t>
  </si>
  <si>
    <t>金額</t>
  </si>
  <si>
    <t>借入先会社名</t>
  </si>
  <si>
    <t>使途</t>
  </si>
  <si>
    <t>担保の有無・内容</t>
  </si>
  <si>
    <t>差引（資産－負債）財産額</t>
  </si>
  <si>
    <t>d4</t>
  </si>
  <si>
    <t>※夫婦間の財産分与や慰謝料に関する定めはシート１、お子様の親権・養育費・面会交流に関する定めはシート２をご利用ください。</t>
  </si>
  <si>
    <t>シート１</t>
  </si>
  <si>
    <t>ご相談者ご本人の内容</t>
  </si>
  <si>
    <t>相手方配偶者の内容</t>
  </si>
  <si>
    <t>お名前</t>
  </si>
  <si>
    <t>お名前カナ</t>
  </si>
  <si>
    <t>ご
自
宅</t>
  </si>
  <si>
    <t>〒</t>
  </si>
  <si>
    <t>ご住所１</t>
  </si>
  <si>
    <t>ご住所２</t>
  </si>
  <si>
    <t>本
籍</t>
  </si>
  <si>
    <t>所在地１</t>
  </si>
  <si>
    <t>所在地２</t>
  </si>
  <si>
    <t>お電話番号</t>
  </si>
  <si>
    <t>ご生年月日</t>
  </si>
  <si>
    <t>ご職業</t>
  </si>
  <si>
    <t>財産分与の定め</t>
  </si>
  <si>
    <t>慰謝料の定め</t>
  </si>
  <si>
    <t>持ち家</t>
  </si>
  <si>
    <t>有無</t>
  </si>
  <si>
    <t>　売却する・売却しない</t>
  </si>
  <si>
    <t>支払う人</t>
  </si>
  <si>
    <t>　名義人：</t>
  </si>
  <si>
    <t>　金　　　　　　　　　　　　　円</t>
  </si>
  <si>
    <t>　住む人：</t>
  </si>
  <si>
    <t>支払方法</t>
  </si>
  <si>
    <t>そ
の
他
の
財
産</t>
  </si>
  <si>
    <t>自動車</t>
  </si>
  <si>
    <t>取得者：</t>
  </si>
  <si>
    <t>　　　年　　　月　　　日から</t>
  </si>
  <si>
    <t>生命保険</t>
  </si>
  <si>
    <t>　　　年　　　月　　　日まで</t>
  </si>
  <si>
    <t>ペット</t>
  </si>
  <si>
    <t>金円</t>
  </si>
  <si>
    <t>回</t>
  </si>
  <si>
    <t>年金分割</t>
  </si>
  <si>
    <t>取得者：</t>
  </si>
  <si>
    <t>支払口座</t>
  </si>
  <si>
    <t>金融機関名：</t>
  </si>
  <si>
    <t>支店名：</t>
  </si>
  <si>
    <t>預金種別：</t>
  </si>
  <si>
    <t>口座番号：</t>
  </si>
  <si>
    <t>口座名義：</t>
  </si>
  <si>
    <t>金
銭
の
分
与</t>
  </si>
  <si>
    <t>有無</t>
  </si>
  <si>
    <t>離婚後扶養の定め</t>
  </si>
  <si>
    <t>支払う人</t>
  </si>
  <si>
    <t>金額</t>
  </si>
  <si>
    <t>支払方法</t>
  </si>
  <si>
    <t>支払
方法</t>
  </si>
  <si>
    <t>金円</t>
  </si>
  <si>
    <t>その他</t>
  </si>
  <si>
    <t>離婚届</t>
  </si>
  <si>
    <t>提出者</t>
  </si>
  <si>
    <t>提出予定日</t>
  </si>
  <si>
    <t>シート２－１</t>
  </si>
  <si>
    <t>シート２－２</t>
  </si>
  <si>
    <t>相手方の内容</t>
  </si>
  <si>
    <t>お名前</t>
  </si>
  <si>
    <t>親権・養育費・面会交流の内容</t>
  </si>
  <si>
    <t xml:space="preserve">
１
人
目</t>
  </si>
  <si>
    <t xml:space="preserve">
２
人
目</t>
  </si>
  <si>
    <t xml:space="preserve">
３
人
目</t>
  </si>
  <si>
    <t xml:space="preserve">
４
人
目</t>
  </si>
  <si>
    <t>親権者</t>
  </si>
  <si>
    <t>監護権者</t>
  </si>
  <si>
    <t>養育費</t>
  </si>
  <si>
    <t>毎月</t>
  </si>
  <si>
    <t>金円</t>
  </si>
  <si>
    <t>支払期</t>
  </si>
  <si>
    <t>進学費用</t>
  </si>
  <si>
    <t>振込
口座</t>
  </si>
  <si>
    <t>面会交流</t>
  </si>
  <si>
    <t>回</t>
  </si>
  <si>
    <t>※夫婦間の財産分与や慰謝料に関する定めはシート１、お子様の親権・養育費・面会交流に関する定めはシート２をご利用ください。</t>
  </si>
  <si>
    <t>シート１</t>
  </si>
  <si>
    <t>シート２</t>
  </si>
  <si>
    <t>お名前</t>
  </si>
  <si>
    <t>　名義人：</t>
  </si>
  <si>
    <t>　住む人：</t>
  </si>
  <si>
    <t>自動車</t>
  </si>
  <si>
    <t>取得者：</t>
  </si>
  <si>
    <t>生命保険</t>
  </si>
  <si>
    <t>ペット</t>
  </si>
  <si>
    <t>毎月</t>
  </si>
  <si>
    <t>進学費用</t>
  </si>
  <si>
    <t>振込
口座</t>
  </si>
  <si>
    <t>面会交流</t>
  </si>
  <si>
    <t>回</t>
  </si>
  <si>
    <t>※結婚前から有していた財産や負債、遺産相続などによって取得した財産は除外して下さい。</t>
  </si>
  <si>
    <t>債務（夫婦の共有財産および共同生活のために負った借金）</t>
  </si>
  <si>
    <t>●夫婦共有財産目録</t>
  </si>
  <si>
    <t>生命保険の解約返戻金等（保険金受取人が夫婦いずれかのもの）</t>
  </si>
  <si>
    <t>資産（１～７）合計</t>
  </si>
  <si>
    <t>按分割合</t>
  </si>
  <si>
    <t>／</t>
  </si>
  <si>
    <t>普通預金</t>
  </si>
  <si>
    <t>誕生日</t>
  </si>
  <si>
    <t>養育費保証サービス</t>
  </si>
  <si>
    <t>利用する・利用しない</t>
  </si>
  <si>
    <t>【法律行為に係る証書作成の手数料】</t>
  </si>
  <si>
    <t>（目的の価額）</t>
  </si>
  <si>
    <t>（１）</t>
  </si>
  <si>
    <t>夫婦間の財産分与と慰謝料の総額で算定</t>
  </si>
  <si>
    <t>（手数料）</t>
  </si>
  <si>
    <t>※不動産の場合は固定資産税評価額により算定</t>
  </si>
  <si>
    <t>※算定不能な定めは一律５００万円として算定</t>
  </si>
  <si>
    <t>（２）</t>
  </si>
  <si>
    <t>子どもに支払う養育費の総額で算定</t>
  </si>
  <si>
    <t>※算定不能な定めは一律５００万円として算定</t>
  </si>
  <si>
    <t>（３）</t>
  </si>
  <si>
    <t>年金分割を定める場合</t>
  </si>
  <si>
    <t>※一律11,000円</t>
  </si>
  <si>
    <t>（４）</t>
  </si>
  <si>
    <t>公正証書の証書代（原本・正本・謄本）</t>
  </si>
  <si>
    <t>※年金分割に関する抄録謄本は約2,000円程度</t>
  </si>
  <si>
    <t>（５）</t>
  </si>
  <si>
    <t>その他の手数料</t>
  </si>
  <si>
    <t>※執行分付与手数料　１通1,700円</t>
  </si>
  <si>
    <t>※上記（１）～（５）それぞれの金額を合算したものが手数料総額です。</t>
  </si>
  <si>
    <t>養育費に関する基本手数料（概算）早見表</t>
  </si>
  <si>
    <t>養育費月額</t>
  </si>
  <si>
    <t>支払う期間</t>
  </si>
  <si>
    <t>目的の価額</t>
  </si>
  <si>
    <t>手　数　料</t>
  </si>
  <si>
    <t>価額</t>
  </si>
  <si>
    <t>手数料</t>
  </si>
  <si>
    <t>　　１００万円まで</t>
  </si>
  <si>
    <t>　　２００万円まで</t>
  </si>
  <si>
    <t>　　５００万円まで</t>
  </si>
  <si>
    <t>１，０００万円まで</t>
  </si>
  <si>
    <t>３，０００万円まで</t>
  </si>
  <si>
    <t>５，０００万円まで</t>
  </si>
  <si>
    <t>　　　　１億円まで</t>
  </si>
  <si>
    <t>　3億円まで、5千万円ごと13,000円加算</t>
  </si>
  <si>
    <t>１０億円まで、5千万円ごと11,000円加算</t>
  </si>
  <si>
    <t>１０億円超は、5千万円ごと8,000円加算</t>
  </si>
  <si>
    <t>■ご相談者ご本人の内容</t>
  </si>
  <si>
    <t>■相手方配偶者の内容</t>
  </si>
  <si>
    <t>■財産分与の定めがある場合</t>
  </si>
  <si>
    <t>■慰謝料の定めがある場</t>
  </si>
  <si>
    <t>■離婚届</t>
  </si>
  <si>
    <t>■未成年の子供がある場合</t>
  </si>
  <si>
    <t>　お名前氏名</t>
  </si>
  <si>
    <t>　お名前カナ</t>
  </si>
  <si>
    <t>　ご自宅ご住所</t>
  </si>
  <si>
    <t>　お電話番号</t>
  </si>
  <si>
    <t>　ご生年月日</t>
  </si>
  <si>
    <t>　ご職業</t>
  </si>
  <si>
    <t>　　・持ち家　なし・ある（現在名義人　　　　　　）</t>
  </si>
  <si>
    <t>　　　分与を受ける人（　　　　　　　　　）</t>
  </si>
  <si>
    <t>　　　売却処分する・しない→（離婚後に住む人　　　　　　）</t>
  </si>
  <si>
    <t>　・自動車　なし・あり（現在名義人　　　　　　）</t>
  </si>
  <si>
    <t>　・生命保険　なし・あり（現在名義人　　　　　　）</t>
  </si>
  <si>
    <t>　・ペット　なし・あり（現在名義人　　　　　　）</t>
  </si>
  <si>
    <t>　・金銭分与　なし・あり（現在名義人　　　　　　）</t>
  </si>
  <si>
    <t>　・その他（　　　　　　　　　　　）</t>
  </si>
  <si>
    <t>　　・支払う人（　　　　　　　　）</t>
  </si>
  <si>
    <t>　　・支払う金額（　　　　　　　　）</t>
  </si>
  <si>
    <t>　　・支払方法（金　　　　　　　円×　　回払い）</t>
  </si>
  <si>
    <t>　提出者（　　　　　　　　）</t>
  </si>
  <si>
    <t>　提出予定日（　　　　　　　　）</t>
  </si>
  <si>
    <t>　</t>
  </si>
  <si>
    <t>　氏名</t>
  </si>
  <si>
    <t>　氏名カナ</t>
  </si>
  <si>
    <t>　生年月日</t>
  </si>
  <si>
    <t>　年齢</t>
  </si>
  <si>
    <t>　親権者</t>
  </si>
  <si>
    <t>　養育費（　月　　　　　　円）</t>
  </si>
  <si>
    <t>　面会交流なし・あり（　月　　回　　時間程度）</t>
  </si>
  <si>
    <t>■その他の項目</t>
  </si>
  <si>
    <t>※支払年数が10年を超える場合は、10年分で算定</t>
  </si>
  <si>
    <t>※約4,000円～6,000円程度（枚数1枚あたり250円×3）</t>
  </si>
  <si>
    <t>※送達手数料　１通1,650円＋送料実費（1,125円～1,500円程度）</t>
  </si>
  <si>
    <t>※月額×12×年数で算出しています。正確には月額×支払回数（10年超えは10年分）＝目的価額から算出します。</t>
  </si>
  <si>
    <t>離婚給付契約公正証書にかかる公証人手数料（概算）</t>
  </si>
  <si>
    <t>　・年金分割　しない・する（割合／　：　）</t>
  </si>
  <si>
    <t>　支払時期（　　　　年　　月から　　　　年　　月まで）</t>
  </si>
  <si>
    <t>離婚給付契約公正証書</t>
  </si>
  <si>
    <t>公証人手数料計算書（概算）</t>
  </si>
  <si>
    <t>月額</t>
  </si>
  <si>
    <t>回数</t>
  </si>
  <si>
    <t>総額</t>
  </si>
  <si>
    <t>※支払期間が１０年を超える場合は、１０年分での算定となります。</t>
  </si>
  <si>
    <t>算定不能</t>
  </si>
  <si>
    <t>なし</t>
  </si>
  <si>
    <t>価額</t>
  </si>
  <si>
    <t>手数料</t>
  </si>
  <si>
    <t>慰謝料</t>
  </si>
  <si>
    <t>財産分与</t>
  </si>
  <si>
    <t>不動産</t>
  </si>
  <si>
    <t>評価額</t>
  </si>
  <si>
    <t>取得割合</t>
  </si>
  <si>
    <t>年金分割</t>
  </si>
  <si>
    <t>基本
手数料</t>
  </si>
  <si>
    <t>証書代</t>
  </si>
  <si>
    <t>送達費用</t>
  </si>
  <si>
    <t>合計</t>
  </si>
  <si>
    <t>行政書士報酬</t>
  </si>
  <si>
    <t>相手方配偶者の内容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</si>
</sst>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;;;"/>
    <numFmt numFmtId="178" formatCode="#,##0_);[Red]\(#,##0\)"/>
    <numFmt numFmtId="179" formatCode="#,##0;\-#,##0;&quot;-&quot;"/>
    <numFmt numFmtId="180" formatCode="[$-411]ggge&quot;年&quot;m&quot;月&quot;d&quot;日&quot;;@"/>
    <numFmt numFmtId="181" formatCode="0_ "/>
    <numFmt numFmtId="182" formatCode="&quot;(&quot;#,###&quot;)&quot;"/>
    <numFmt numFmtId="183" formatCode="#,###.##&quot;㎡&quot;"/>
    <numFmt numFmtId="184" formatCode="\※&quot;夫&quot;&quot;婦&quot;&quot;間&quot;&quot;の&quot;&quot;財&quot;&quot;産&quot;&quot;分&quot;&quot;与&quot;&quot;や&quot;&quot;慰&quot;&quot;謝&quot;&quot;料&quot;&quot;に&quot;&quot;関&quot;&quot;す&quot;&quot;る&quot;&quot;定&quot;&quot;め&quot;&quot;は&quot;&quot;シ&quot;&quot;ー&quot;&quot;ト&quot;\1&quot;お&quot;&quot;子&quot;&quot;様&quot;&quot;の&quot;&quot;親&quot;&quot;権&quot;&quot;・&quot;&quot;養&quot;&quot;育&quot;&quot;費&quot;&quot;・&quot;&quot;面&quot;&quot;会&quot;&quot;交&quot;&quot;流&quot;&quot;に&quot;&quot;関&quot;&quot;す&quot;&quot;る&quot;&quot;定&quot;&quot;め&quot;&quot;は&quot;&quot;シ&quot;&quot;ー&quot;&quot;ト&quot;\2&quot;を&quot;&quot;ご&quot;&quot;利&quot;&quot;用&quot;&quot;く&quot;&quot;だ&quot;&quot;さ&quot;&quot;い&quot;."/>
    <numFmt numFmtId="185" formatCode="&quot;金&quot;#&quot;円&quot;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0,000;0;"/>
    <numFmt numFmtId="190" formatCode="&quot;(&quot;#&quot;名）&quot;"/>
    <numFmt numFmtId="191" formatCode="#,##0&quot;円を超え&quot;"/>
    <numFmt numFmtId="192" formatCode="#,###&quot;円以下&quot;"/>
    <numFmt numFmtId="193" formatCode="#,##0&quot;円&quot;"/>
    <numFmt numFmtId="194" formatCode="#&quot;年間&quot;"/>
    <numFmt numFmtId="195" formatCode="#&quot;年以上&quot;"/>
    <numFmt numFmtId="196" formatCode="&quot;～月額　&quot;#,##0&quot;円以内&quot;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[$]ggge&quot;年&quot;m&quot;月&quot;d&quot;日&quot;;@"/>
    <numFmt numFmtId="202" formatCode="[$]gge&quot;年&quot;m&quot;月&quot;d&quot;日&quot;;@"/>
  </numFmts>
  <fonts count="10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游ゴシック"/>
      <family val="3"/>
    </font>
    <font>
      <sz val="11"/>
      <name val="BIZ UD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63"/>
      <name val="Verdana"/>
      <family val="2"/>
    </font>
    <font>
      <sz val="11"/>
      <color indexed="63"/>
      <name val="Verdana"/>
      <family val="2"/>
    </font>
    <font>
      <sz val="20"/>
      <color indexed="8"/>
      <name val="ＭＳ Ｐゴシック"/>
      <family val="3"/>
    </font>
    <font>
      <b/>
      <sz val="11"/>
      <color indexed="8"/>
      <name val="BIZ UDゴシック"/>
      <family val="3"/>
    </font>
    <font>
      <sz val="11"/>
      <color indexed="8"/>
      <name val="BIZ UD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28"/>
      <color indexed="8"/>
      <name val="HG丸ｺﾞｼｯｸM-PRO"/>
      <family val="3"/>
    </font>
    <font>
      <sz val="11"/>
      <color indexed="8"/>
      <name val="HG丸ｺﾞｼｯｸM-PRO"/>
      <family val="3"/>
    </font>
    <font>
      <b/>
      <sz val="16"/>
      <color indexed="8"/>
      <name val="HG丸ｺﾞｼｯｸM-PRO"/>
      <family val="3"/>
    </font>
    <font>
      <b/>
      <sz val="11"/>
      <color indexed="36"/>
      <name val="BIZ UDゴシック"/>
      <family val="3"/>
    </font>
    <font>
      <b/>
      <sz val="11"/>
      <color indexed="10"/>
      <name val="BIZ UDゴシック"/>
      <family val="3"/>
    </font>
    <font>
      <sz val="10"/>
      <color indexed="8"/>
      <name val="BIZ UDゴシック"/>
      <family val="3"/>
    </font>
    <font>
      <sz val="24"/>
      <color indexed="8"/>
      <name val="BIZ UDゴシック"/>
      <family val="3"/>
    </font>
    <font>
      <b/>
      <sz val="24"/>
      <color indexed="12"/>
      <name val="HG丸ｺﾞｼｯｸM-PRO"/>
      <family val="3"/>
    </font>
    <font>
      <b/>
      <sz val="11"/>
      <color indexed="9"/>
      <name val="Verdana"/>
      <family val="2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26"/>
      <color indexed="8"/>
      <name val="ＭＳ Ｐゴシック"/>
      <family val="3"/>
    </font>
    <font>
      <b/>
      <sz val="2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0"/>
      <color theme="1"/>
      <name val="Calibri"/>
      <family val="3"/>
    </font>
    <font>
      <b/>
      <sz val="11"/>
      <color rgb="FF333333"/>
      <name val="Verdana"/>
      <family val="2"/>
    </font>
    <font>
      <sz val="11"/>
      <color rgb="FF333333"/>
      <name val="Verdana"/>
      <family val="2"/>
    </font>
    <font>
      <sz val="20"/>
      <color theme="1"/>
      <name val="Calibri"/>
      <family val="3"/>
    </font>
    <font>
      <b/>
      <sz val="11"/>
      <color theme="1"/>
      <name val="BIZ UDゴシック"/>
      <family val="3"/>
    </font>
    <font>
      <sz val="11"/>
      <color theme="1"/>
      <name val="BIZ UDゴシック"/>
      <family val="3"/>
    </font>
    <font>
      <sz val="9"/>
      <color theme="1"/>
      <name val="Calibri"/>
      <family val="3"/>
    </font>
    <font>
      <b/>
      <sz val="12"/>
      <color theme="1"/>
      <name val="Calibri"/>
      <family val="3"/>
    </font>
    <font>
      <b/>
      <sz val="14"/>
      <color theme="1"/>
      <name val="Calibri"/>
      <family val="3"/>
    </font>
    <font>
      <sz val="11"/>
      <color theme="1"/>
      <name val="HG丸ｺﾞｼｯｸM-PRO"/>
      <family val="3"/>
    </font>
    <font>
      <b/>
      <sz val="16"/>
      <color theme="1"/>
      <name val="HG丸ｺﾞｼｯｸM-PRO"/>
      <family val="3"/>
    </font>
    <font>
      <b/>
      <sz val="28"/>
      <color theme="1"/>
      <name val="HG丸ｺﾞｼｯｸM-PRO"/>
      <family val="3"/>
    </font>
    <font>
      <b/>
      <sz val="24"/>
      <color rgb="FF0066FF"/>
      <name val="HG丸ｺﾞｼｯｸM-PRO"/>
      <family val="3"/>
    </font>
    <font>
      <b/>
      <sz val="11"/>
      <color rgb="FFFFFFFF"/>
      <name val="Verdana"/>
      <family val="2"/>
    </font>
    <font>
      <sz val="10"/>
      <color theme="1"/>
      <name val="BIZ UDゴシック"/>
      <family val="3"/>
    </font>
    <font>
      <sz val="24"/>
      <color theme="1"/>
      <name val="BIZ UDゴシック"/>
      <family val="3"/>
    </font>
    <font>
      <b/>
      <sz val="11"/>
      <color rgb="FF7030A0"/>
      <name val="BIZ UDゴシック"/>
      <family val="3"/>
    </font>
    <font>
      <b/>
      <sz val="11"/>
      <color rgb="FFFF0000"/>
      <name val="BIZ UDゴシック"/>
      <family val="3"/>
    </font>
    <font>
      <sz val="26"/>
      <color theme="1"/>
      <name val="Calibri"/>
      <family val="3"/>
    </font>
    <font>
      <b/>
      <sz val="24"/>
      <color theme="1"/>
      <name val="Calibri"/>
      <family val="3"/>
    </font>
    <font>
      <b/>
      <sz val="16"/>
      <color theme="1"/>
      <name val="Calibri"/>
      <family val="3"/>
    </font>
    <font>
      <b/>
      <sz val="18"/>
      <color theme="1"/>
      <name val="Calibri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indexed="9"/>
        <bgColor indexed="45"/>
      </patternFill>
    </fill>
    <fill>
      <patternFill patternType="solid">
        <fgColor rgb="FFCC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00FF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>
        <color rgb="FF000000"/>
      </bottom>
    </border>
    <border>
      <left>
        <color indexed="63"/>
      </left>
      <right>
        <color indexed="63"/>
      </right>
      <top style="medium"/>
      <bottom style="medium"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thin">
        <color rgb="FF000000"/>
      </top>
      <bottom style="medium"/>
    </border>
    <border>
      <left>
        <color indexed="63"/>
      </left>
      <right style="medium"/>
      <top style="thin">
        <color rgb="FF000000"/>
      </top>
      <bottom style="medium"/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179" fontId="7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10" fillId="0" borderId="0">
      <alignment/>
      <protection/>
    </xf>
    <xf numFmtId="4" fontId="8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 horizontal="center"/>
      <protection/>
    </xf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3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66" fillId="0" borderId="5" applyNumberFormat="0" applyFill="0" applyAlignment="0" applyProtection="0"/>
    <xf numFmtId="0" fontId="67" fillId="29" borderId="0" applyNumberFormat="0" applyBorder="0" applyAlignment="0" applyProtection="0"/>
    <xf numFmtId="0" fontId="68" fillId="30" borderId="6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2" fillId="0" borderId="9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10" applyNumberFormat="0" applyFill="0" applyAlignment="0" applyProtection="0"/>
    <xf numFmtId="0" fontId="74" fillId="30" borderId="11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1" borderId="6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77" fillId="0" borderId="0" applyNumberFormat="0" applyFill="0" applyBorder="0" applyAlignment="0" applyProtection="0"/>
    <xf numFmtId="0" fontId="78" fillId="32" borderId="0" applyNumberFormat="0" applyBorder="0" applyAlignment="0" applyProtection="0"/>
  </cellStyleXfs>
  <cellXfs count="488">
    <xf numFmtId="0" fontId="0" fillId="0" borderId="0" xfId="0" applyFont="1" applyAlignment="1">
      <alignment vertical="center"/>
    </xf>
    <xf numFmtId="0" fontId="3" fillId="0" borderId="0" xfId="71">
      <alignment vertical="center"/>
      <protection/>
    </xf>
    <xf numFmtId="0" fontId="3" fillId="0" borderId="12" xfId="71" applyBorder="1" applyAlignment="1">
      <alignment horizontal="center" vertical="center"/>
      <protection/>
    </xf>
    <xf numFmtId="0" fontId="6" fillId="33" borderId="12" xfId="71" applyFont="1" applyFill="1" applyBorder="1">
      <alignment vertical="center"/>
      <protection/>
    </xf>
    <xf numFmtId="0" fontId="6" fillId="34" borderId="12" xfId="71" applyFont="1" applyFill="1" applyBorder="1">
      <alignment vertical="center"/>
      <protection/>
    </xf>
    <xf numFmtId="0" fontId="3" fillId="0" borderId="13" xfId="71" applyBorder="1" applyAlignment="1">
      <alignment vertical="top"/>
      <protection/>
    </xf>
    <xf numFmtId="0" fontId="3" fillId="0" borderId="0" xfId="71" applyAlignment="1">
      <alignment vertical="top"/>
      <protection/>
    </xf>
    <xf numFmtId="0" fontId="3" fillId="0" borderId="14" xfId="71" applyBorder="1" applyAlignment="1">
      <alignment vertical="top"/>
      <protection/>
    </xf>
    <xf numFmtId="0" fontId="3" fillId="0" borderId="15" xfId="71" applyBorder="1" applyAlignment="1">
      <alignment vertical="top"/>
      <protection/>
    </xf>
    <xf numFmtId="0" fontId="3" fillId="0" borderId="16" xfId="71" applyBorder="1" applyAlignment="1">
      <alignment vertical="top"/>
      <protection/>
    </xf>
    <xf numFmtId="0" fontId="3" fillId="0" borderId="17" xfId="71" applyBorder="1" applyAlignment="1">
      <alignment vertical="top"/>
      <protection/>
    </xf>
    <xf numFmtId="0" fontId="0" fillId="0" borderId="0" xfId="70">
      <alignment vertical="center"/>
      <protection/>
    </xf>
    <xf numFmtId="0" fontId="79" fillId="0" borderId="12" xfId="70" applyFont="1" applyBorder="1">
      <alignment vertical="center"/>
      <protection/>
    </xf>
    <xf numFmtId="0" fontId="79" fillId="0" borderId="12" xfId="70" applyFont="1" applyBorder="1" applyAlignment="1">
      <alignment vertical="center" wrapText="1"/>
      <protection/>
    </xf>
    <xf numFmtId="0" fontId="3" fillId="0" borderId="15" xfId="71" applyBorder="1" applyAlignment="1">
      <alignment horizontal="center" vertical="center"/>
      <protection/>
    </xf>
    <xf numFmtId="0" fontId="3" fillId="0" borderId="18" xfId="71" applyBorder="1" applyAlignment="1">
      <alignment horizontal="center" vertical="center"/>
      <protection/>
    </xf>
    <xf numFmtId="0" fontId="3" fillId="0" borderId="19" xfId="71" applyBorder="1" applyAlignment="1">
      <alignment horizontal="center" vertical="center"/>
      <protection/>
    </xf>
    <xf numFmtId="0" fontId="3" fillId="0" borderId="20" xfId="71" applyBorder="1" applyAlignment="1">
      <alignment horizontal="center" vertical="center"/>
      <protection/>
    </xf>
    <xf numFmtId="0" fontId="17" fillId="35" borderId="21" xfId="71" applyFont="1" applyFill="1" applyBorder="1" applyAlignment="1">
      <alignment horizontal="center" vertical="center"/>
      <protection/>
    </xf>
    <xf numFmtId="0" fontId="17" fillId="35" borderId="12" xfId="71" applyFont="1" applyFill="1" applyBorder="1" applyAlignment="1">
      <alignment horizontal="center" vertical="center"/>
      <protection/>
    </xf>
    <xf numFmtId="0" fontId="17" fillId="35" borderId="22" xfId="71" applyFont="1" applyFill="1" applyBorder="1" applyAlignment="1">
      <alignment horizontal="center" vertical="center"/>
      <protection/>
    </xf>
    <xf numFmtId="0" fontId="6" fillId="36" borderId="23" xfId="71" applyFont="1" applyFill="1" applyBorder="1" applyAlignment="1">
      <alignment horizontal="center" vertical="center"/>
      <protection/>
    </xf>
    <xf numFmtId="0" fontId="6" fillId="36" borderId="24" xfId="71" applyFont="1" applyFill="1" applyBorder="1" applyAlignment="1">
      <alignment horizontal="center" vertical="center"/>
      <protection/>
    </xf>
    <xf numFmtId="0" fontId="17" fillId="36" borderId="25" xfId="71" applyFont="1" applyFill="1" applyBorder="1" applyAlignment="1">
      <alignment horizontal="center" vertical="center"/>
      <protection/>
    </xf>
    <xf numFmtId="0" fontId="3" fillId="0" borderId="26" xfId="71" applyBorder="1" applyAlignment="1">
      <alignment horizontal="right" vertical="center"/>
      <protection/>
    </xf>
    <xf numFmtId="0" fontId="16" fillId="0" borderId="18" xfId="71" applyFont="1" applyBorder="1" applyAlignment="1">
      <alignment horizontal="right" vertical="center"/>
      <protection/>
    </xf>
    <xf numFmtId="0" fontId="16" fillId="0" borderId="27" xfId="71" applyFont="1" applyBorder="1" applyAlignment="1">
      <alignment horizontal="right" vertical="center"/>
      <protection/>
    </xf>
    <xf numFmtId="0" fontId="3" fillId="0" borderId="28" xfId="71" applyBorder="1" applyAlignment="1">
      <alignment horizontal="center" vertical="center"/>
      <protection/>
    </xf>
    <xf numFmtId="0" fontId="16" fillId="0" borderId="12" xfId="71" applyFont="1" applyBorder="1" applyAlignment="1">
      <alignment horizontal="right" vertical="center"/>
      <protection/>
    </xf>
    <xf numFmtId="0" fontId="3" fillId="0" borderId="29" xfId="71" applyBorder="1" applyAlignment="1">
      <alignment horizontal="right" vertical="center"/>
      <protection/>
    </xf>
    <xf numFmtId="0" fontId="17" fillId="36" borderId="21" xfId="71" applyFont="1" applyFill="1" applyBorder="1" applyAlignment="1">
      <alignment horizontal="center" vertical="center"/>
      <protection/>
    </xf>
    <xf numFmtId="0" fontId="17" fillId="36" borderId="12" xfId="71" applyFont="1" applyFill="1" applyBorder="1" applyAlignment="1">
      <alignment horizontal="center" vertical="center"/>
      <protection/>
    </xf>
    <xf numFmtId="0" fontId="3" fillId="0" borderId="0" xfId="71" applyProtection="1">
      <alignment vertical="center"/>
      <protection hidden="1"/>
    </xf>
    <xf numFmtId="0" fontId="3" fillId="0" borderId="0" xfId="71" applyAlignment="1" applyProtection="1">
      <alignment horizontal="right" vertical="center"/>
      <protection hidden="1"/>
    </xf>
    <xf numFmtId="0" fontId="15" fillId="0" borderId="0" xfId="71" applyFont="1" applyAlignment="1" applyProtection="1">
      <alignment horizontal="center" vertical="center"/>
      <protection hidden="1"/>
    </xf>
    <xf numFmtId="0" fontId="3" fillId="34" borderId="12" xfId="71" applyFill="1" applyBorder="1" applyAlignment="1" applyProtection="1">
      <alignment horizontal="center" vertical="center"/>
      <protection hidden="1"/>
    </xf>
    <xf numFmtId="0" fontId="3" fillId="0" borderId="12" xfId="71" applyBorder="1" applyAlignment="1" applyProtection="1">
      <alignment horizontal="center" vertical="center"/>
      <protection hidden="1"/>
    </xf>
    <xf numFmtId="0" fontId="4" fillId="0" borderId="2" xfId="71" applyFont="1" applyBorder="1" applyAlignment="1" applyProtection="1">
      <alignment horizontal="center" vertical="center"/>
      <protection hidden="1"/>
    </xf>
    <xf numFmtId="0" fontId="3" fillId="0" borderId="0" xfId="71" applyAlignment="1" applyProtection="1">
      <alignment vertical="center" shrinkToFit="1"/>
      <protection hidden="1"/>
    </xf>
    <xf numFmtId="0" fontId="3" fillId="0" borderId="30" xfId="71" applyBorder="1" applyAlignment="1" applyProtection="1">
      <alignment horizontal="right" vertical="center" shrinkToFit="1"/>
      <protection hidden="1"/>
    </xf>
    <xf numFmtId="0" fontId="3" fillId="0" borderId="30" xfId="71" applyBorder="1" applyAlignment="1" applyProtection="1">
      <alignment vertical="center" shrinkToFit="1"/>
      <protection hidden="1"/>
    </xf>
    <xf numFmtId="178" fontId="3" fillId="0" borderId="30" xfId="71" applyNumberFormat="1" applyBorder="1" applyAlignment="1" applyProtection="1">
      <alignment vertical="center" shrinkToFit="1"/>
      <protection hidden="1"/>
    </xf>
    <xf numFmtId="0" fontId="3" fillId="0" borderId="0" xfId="71" applyAlignment="1" applyProtection="1">
      <alignment horizontal="right" vertical="center" shrinkToFit="1"/>
      <protection hidden="1"/>
    </xf>
    <xf numFmtId="178" fontId="3" fillId="0" borderId="0" xfId="71" applyNumberFormat="1" applyAlignment="1" applyProtection="1">
      <alignment vertical="center" shrinkToFit="1"/>
      <protection hidden="1"/>
    </xf>
    <xf numFmtId="178" fontId="3" fillId="0" borderId="0" xfId="75" applyNumberFormat="1" applyAlignment="1" applyProtection="1">
      <alignment horizontal="right" vertical="center" shrinkToFit="1"/>
      <protection hidden="1"/>
    </xf>
    <xf numFmtId="178" fontId="3" fillId="0" borderId="0" xfId="71" applyNumberFormat="1" applyAlignment="1" applyProtection="1">
      <alignment horizontal="right" vertical="center" shrinkToFit="1"/>
      <protection hidden="1"/>
    </xf>
    <xf numFmtId="177" fontId="2" fillId="0" borderId="0" xfId="71" applyNumberFormat="1" applyFont="1">
      <alignment vertical="center"/>
      <protection/>
    </xf>
    <xf numFmtId="0" fontId="16" fillId="0" borderId="0" xfId="71" applyFont="1">
      <alignment vertical="center"/>
      <protection/>
    </xf>
    <xf numFmtId="0" fontId="16" fillId="0" borderId="0" xfId="71" applyFont="1" applyAlignment="1">
      <alignment horizontal="center" vertical="center"/>
      <protection/>
    </xf>
    <xf numFmtId="49" fontId="80" fillId="0" borderId="31" xfId="75" applyNumberFormat="1" applyFont="1" applyBorder="1" applyAlignment="1" applyProtection="1">
      <alignment vertical="center" shrinkToFit="1"/>
      <protection hidden="1"/>
    </xf>
    <xf numFmtId="49" fontId="80" fillId="0" borderId="32" xfId="75" applyNumberFormat="1" applyFont="1" applyBorder="1" applyAlignment="1" applyProtection="1">
      <alignment vertical="center" shrinkToFit="1"/>
      <protection hidden="1"/>
    </xf>
    <xf numFmtId="49" fontId="80" fillId="0" borderId="33" xfId="75" applyNumberFormat="1" applyFont="1" applyBorder="1" applyAlignment="1" applyProtection="1">
      <alignment vertical="center" shrinkToFit="1"/>
      <protection hidden="1"/>
    </xf>
    <xf numFmtId="184" fontId="4" fillId="0" borderId="0" xfId="71" applyNumberFormat="1" applyFont="1">
      <alignment vertical="center"/>
      <protection/>
    </xf>
    <xf numFmtId="0" fontId="3" fillId="0" borderId="2" xfId="71" applyBorder="1" applyAlignment="1" applyProtection="1">
      <alignment horizontal="center" vertical="center"/>
      <protection hidden="1"/>
    </xf>
    <xf numFmtId="0" fontId="3" fillId="0" borderId="24" xfId="71" applyBorder="1" applyAlignment="1" applyProtection="1">
      <alignment horizontal="center" vertical="center"/>
      <protection hidden="1"/>
    </xf>
    <xf numFmtId="0" fontId="3" fillId="0" borderId="18" xfId="71" applyBorder="1" applyAlignment="1" applyProtection="1">
      <alignment horizontal="center" vertical="center"/>
      <protection hidden="1"/>
    </xf>
    <xf numFmtId="176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35" borderId="0" xfId="0" applyFill="1" applyAlignment="1">
      <alignment vertical="center"/>
    </xf>
    <xf numFmtId="0" fontId="81" fillId="37" borderId="34" xfId="0" applyFont="1" applyFill="1" applyBorder="1" applyAlignment="1">
      <alignment horizontal="center" vertical="center" wrapText="1"/>
    </xf>
    <xf numFmtId="0" fontId="81" fillId="37" borderId="35" xfId="0" applyFont="1" applyFill="1" applyBorder="1" applyAlignment="1">
      <alignment horizontal="center" vertical="center" wrapText="1"/>
    </xf>
    <xf numFmtId="191" fontId="82" fillId="0" borderId="36" xfId="0" applyNumberFormat="1" applyFont="1" applyBorder="1" applyAlignment="1">
      <alignment horizontal="left" vertical="center" wrapText="1"/>
    </xf>
    <xf numFmtId="192" fontId="82" fillId="0" borderId="37" xfId="0" applyNumberFormat="1" applyFont="1" applyBorder="1" applyAlignment="1">
      <alignment horizontal="left" vertical="center" wrapText="1"/>
    </xf>
    <xf numFmtId="0" fontId="81" fillId="37" borderId="38" xfId="0" applyFont="1" applyFill="1" applyBorder="1" applyAlignment="1">
      <alignment vertical="center" wrapText="1"/>
    </xf>
    <xf numFmtId="191" fontId="82" fillId="0" borderId="39" xfId="0" applyNumberFormat="1" applyFont="1" applyBorder="1" applyAlignment="1">
      <alignment horizontal="left" vertical="center" wrapText="1"/>
    </xf>
    <xf numFmtId="192" fontId="82" fillId="0" borderId="26" xfId="0" applyNumberFormat="1" applyFont="1" applyBorder="1" applyAlignment="1">
      <alignment horizontal="left" vertical="center" wrapText="1"/>
    </xf>
    <xf numFmtId="191" fontId="82" fillId="35" borderId="36" xfId="0" applyNumberFormat="1" applyFont="1" applyFill="1" applyBorder="1" applyAlignment="1">
      <alignment horizontal="left" vertical="center" wrapText="1"/>
    </xf>
    <xf numFmtId="192" fontId="82" fillId="35" borderId="37" xfId="0" applyNumberFormat="1" applyFont="1" applyFill="1" applyBorder="1" applyAlignment="1">
      <alignment horizontal="left" vertical="center" wrapText="1"/>
    </xf>
    <xf numFmtId="193" fontId="82" fillId="35" borderId="37" xfId="0" applyNumberFormat="1" applyFont="1" applyFill="1" applyBorder="1" applyAlignment="1">
      <alignment vertical="center" wrapText="1"/>
    </xf>
    <xf numFmtId="193" fontId="82" fillId="35" borderId="26" xfId="0" applyNumberFormat="1" applyFont="1" applyFill="1" applyBorder="1" applyAlignment="1">
      <alignment vertical="center" wrapText="1"/>
    </xf>
    <xf numFmtId="191" fontId="82" fillId="0" borderId="40" xfId="0" applyNumberFormat="1" applyFont="1" applyBorder="1" applyAlignment="1">
      <alignment horizontal="left" vertical="center" wrapText="1"/>
    </xf>
    <xf numFmtId="192" fontId="82" fillId="0" borderId="41" xfId="0" applyNumberFormat="1" applyFont="1" applyBorder="1" applyAlignment="1">
      <alignment horizontal="left" vertical="center" wrapText="1"/>
    </xf>
    <xf numFmtId="49" fontId="0" fillId="35" borderId="0" xfId="0" applyNumberFormat="1" applyFill="1" applyAlignment="1">
      <alignment vertical="top"/>
    </xf>
    <xf numFmtId="191" fontId="82" fillId="35" borderId="42" xfId="0" applyNumberFormat="1" applyFont="1" applyFill="1" applyBorder="1" applyAlignment="1">
      <alignment horizontal="left" vertical="center" wrapText="1"/>
    </xf>
    <xf numFmtId="192" fontId="82" fillId="35" borderId="43" xfId="0" applyNumberFormat="1" applyFont="1" applyFill="1" applyBorder="1" applyAlignment="1">
      <alignment horizontal="left" vertical="center" wrapText="1"/>
    </xf>
    <xf numFmtId="193" fontId="82" fillId="35" borderId="41" xfId="0" applyNumberFormat="1" applyFont="1" applyFill="1" applyBorder="1" applyAlignment="1">
      <alignment vertical="center" wrapText="1"/>
    </xf>
    <xf numFmtId="0" fontId="83" fillId="28" borderId="44" xfId="0" applyFont="1" applyFill="1" applyBorder="1" applyAlignment="1">
      <alignment horizontal="center" vertical="center"/>
    </xf>
    <xf numFmtId="0" fontId="83" fillId="28" borderId="45" xfId="0" applyFont="1" applyFill="1" applyBorder="1" applyAlignment="1">
      <alignment horizontal="center" vertical="center"/>
    </xf>
    <xf numFmtId="0" fontId="73" fillId="0" borderId="12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93" fontId="0" fillId="0" borderId="47" xfId="0" applyNumberFormat="1" applyBorder="1" applyAlignment="1">
      <alignment horizontal="center" vertical="center"/>
    </xf>
    <xf numFmtId="176" fontId="0" fillId="0" borderId="48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0" fontId="19" fillId="38" borderId="12" xfId="71" applyFont="1" applyFill="1" applyBorder="1">
      <alignment vertical="center"/>
      <protection/>
    </xf>
    <xf numFmtId="0" fontId="3" fillId="38" borderId="12" xfId="71" applyFill="1" applyBorder="1">
      <alignment vertical="center"/>
      <protection/>
    </xf>
    <xf numFmtId="0" fontId="0" fillId="38" borderId="12" xfId="0" applyFill="1" applyBorder="1" applyAlignment="1">
      <alignment vertical="center"/>
    </xf>
    <xf numFmtId="0" fontId="19" fillId="2" borderId="12" xfId="71" applyFont="1" applyFill="1" applyBorder="1">
      <alignment vertical="center"/>
      <protection/>
    </xf>
    <xf numFmtId="0" fontId="3" fillId="2" borderId="12" xfId="71" applyFill="1" applyBorder="1">
      <alignment vertical="center"/>
      <protection/>
    </xf>
    <xf numFmtId="0" fontId="0" fillId="2" borderId="12" xfId="0" applyFill="1" applyBorder="1" applyAlignment="1">
      <alignment vertical="center"/>
    </xf>
    <xf numFmtId="49" fontId="84" fillId="35" borderId="49" xfId="0" applyNumberFormat="1" applyFont="1" applyFill="1" applyBorder="1" applyAlignment="1">
      <alignment horizontal="center" vertical="top"/>
    </xf>
    <xf numFmtId="49" fontId="85" fillId="35" borderId="50" xfId="0" applyNumberFormat="1" applyFont="1" applyFill="1" applyBorder="1" applyAlignment="1">
      <alignment vertical="top"/>
    </xf>
    <xf numFmtId="49" fontId="85" fillId="35" borderId="51" xfId="0" applyNumberFormat="1" applyFont="1" applyFill="1" applyBorder="1" applyAlignment="1">
      <alignment vertical="top"/>
    </xf>
    <xf numFmtId="49" fontId="84" fillId="35" borderId="52" xfId="0" applyNumberFormat="1" applyFont="1" applyFill="1" applyBorder="1" applyAlignment="1">
      <alignment horizontal="center" vertical="top"/>
    </xf>
    <xf numFmtId="49" fontId="85" fillId="35" borderId="16" xfId="0" applyNumberFormat="1" applyFont="1" applyFill="1" applyBorder="1" applyAlignment="1">
      <alignment vertical="top"/>
    </xf>
    <xf numFmtId="0" fontId="85" fillId="35" borderId="53" xfId="0" applyFont="1" applyFill="1" applyBorder="1" applyAlignment="1">
      <alignment vertical="center"/>
    </xf>
    <xf numFmtId="49" fontId="85" fillId="35" borderId="54" xfId="0" applyNumberFormat="1" applyFont="1" applyFill="1" applyBorder="1" applyAlignment="1">
      <alignment vertical="top"/>
    </xf>
    <xf numFmtId="0" fontId="85" fillId="35" borderId="0" xfId="0" applyFont="1" applyFill="1" applyAlignment="1">
      <alignment vertical="center"/>
    </xf>
    <xf numFmtId="176" fontId="85" fillId="0" borderId="12" xfId="0" applyNumberFormat="1" applyFont="1" applyBorder="1" applyAlignment="1">
      <alignment vertical="center"/>
    </xf>
    <xf numFmtId="176" fontId="85" fillId="39" borderId="12" xfId="0" applyNumberFormat="1" applyFont="1" applyFill="1" applyBorder="1" applyAlignment="1">
      <alignment vertical="center"/>
    </xf>
    <xf numFmtId="176" fontId="85" fillId="4" borderId="12" xfId="0" applyNumberFormat="1" applyFont="1" applyFill="1" applyBorder="1" applyAlignment="1">
      <alignment vertical="center"/>
    </xf>
    <xf numFmtId="176" fontId="85" fillId="7" borderId="12" xfId="0" applyNumberFormat="1" applyFont="1" applyFill="1" applyBorder="1" applyAlignment="1">
      <alignment vertical="center"/>
    </xf>
    <xf numFmtId="176" fontId="85" fillId="2" borderId="12" xfId="0" applyNumberFormat="1" applyFont="1" applyFill="1" applyBorder="1" applyAlignment="1">
      <alignment vertical="center"/>
    </xf>
    <xf numFmtId="0" fontId="73" fillId="40" borderId="12" xfId="0" applyFont="1" applyFill="1" applyBorder="1" applyAlignment="1">
      <alignment horizontal="center" vertical="center"/>
    </xf>
    <xf numFmtId="0" fontId="73" fillId="41" borderId="12" xfId="0" applyFont="1" applyFill="1" applyBorder="1" applyAlignment="1">
      <alignment horizontal="center" vertical="center"/>
    </xf>
    <xf numFmtId="176" fontId="0" fillId="28" borderId="12" xfId="0" applyNumberFormat="1" applyFill="1" applyBorder="1" applyAlignment="1">
      <alignment vertical="center"/>
    </xf>
    <xf numFmtId="0" fontId="69" fillId="0" borderId="0" xfId="0" applyFont="1" applyAlignment="1">
      <alignment vertical="center"/>
    </xf>
    <xf numFmtId="176" fontId="73" fillId="28" borderId="38" xfId="0" applyNumberFormat="1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28" borderId="12" xfId="0" applyFill="1" applyBorder="1" applyAlignment="1">
      <alignment vertical="center"/>
    </xf>
    <xf numFmtId="176" fontId="73" fillId="28" borderId="12" xfId="0" applyNumberFormat="1" applyFont="1" applyFill="1" applyBorder="1" applyAlignment="1">
      <alignment vertical="center"/>
    </xf>
    <xf numFmtId="0" fontId="0" fillId="0" borderId="55" xfId="0" applyBorder="1" applyAlignment="1">
      <alignment vertical="center"/>
    </xf>
    <xf numFmtId="176" fontId="0" fillId="28" borderId="22" xfId="0" applyNumberFormat="1" applyFill="1" applyBorder="1" applyAlignment="1">
      <alignment vertical="center"/>
    </xf>
    <xf numFmtId="176" fontId="0" fillId="0" borderId="0" xfId="0" applyNumberFormat="1" applyAlignment="1">
      <alignment vertical="center"/>
    </xf>
    <xf numFmtId="0" fontId="86" fillId="0" borderId="12" xfId="0" applyFont="1" applyBorder="1" applyAlignment="1">
      <alignment horizontal="center" vertical="center"/>
    </xf>
    <xf numFmtId="0" fontId="0" fillId="28" borderId="12" xfId="0" applyFill="1" applyBorder="1" applyAlignment="1">
      <alignment horizontal="center" vertical="center"/>
    </xf>
    <xf numFmtId="0" fontId="87" fillId="40" borderId="12" xfId="0" applyFont="1" applyFill="1" applyBorder="1" applyAlignment="1">
      <alignment vertical="center"/>
    </xf>
    <xf numFmtId="190" fontId="88" fillId="0" borderId="12" xfId="0" applyNumberFormat="1" applyFont="1" applyBorder="1" applyAlignment="1">
      <alignment vertical="center"/>
    </xf>
    <xf numFmtId="0" fontId="88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5" fillId="0" borderId="18" xfId="71" applyFont="1" applyBorder="1" applyAlignment="1">
      <alignment horizontal="center" vertical="center"/>
      <protection/>
    </xf>
    <xf numFmtId="0" fontId="5" fillId="0" borderId="2" xfId="71" applyFont="1" applyBorder="1" applyAlignment="1">
      <alignment horizontal="center" vertical="center"/>
      <protection/>
    </xf>
    <xf numFmtId="0" fontId="5" fillId="0" borderId="24" xfId="71" applyFont="1" applyBorder="1" applyAlignment="1">
      <alignment horizontal="center" vertical="center"/>
      <protection/>
    </xf>
    <xf numFmtId="0" fontId="6" fillId="36" borderId="42" xfId="71" applyFont="1" applyFill="1" applyBorder="1" applyAlignment="1">
      <alignment horizontal="center" vertical="center"/>
      <protection/>
    </xf>
    <xf numFmtId="0" fontId="6" fillId="36" borderId="1" xfId="71" applyFont="1" applyFill="1" applyBorder="1" applyAlignment="1">
      <alignment horizontal="center" vertical="center"/>
      <protection/>
    </xf>
    <xf numFmtId="0" fontId="3" fillId="0" borderId="1" xfId="71" applyBorder="1" applyAlignment="1">
      <alignment horizontal="left" vertical="center"/>
      <protection/>
    </xf>
    <xf numFmtId="0" fontId="3" fillId="0" borderId="56" xfId="71" applyBorder="1" applyAlignment="1">
      <alignment horizontal="center" vertical="center"/>
      <protection/>
    </xf>
    <xf numFmtId="0" fontId="3" fillId="0" borderId="57" xfId="71" applyBorder="1" applyAlignment="1">
      <alignment horizontal="center" vertical="center"/>
      <protection/>
    </xf>
    <xf numFmtId="0" fontId="3" fillId="0" borderId="43" xfId="71" applyBorder="1" applyAlignment="1">
      <alignment horizontal="left" vertical="center"/>
      <protection/>
    </xf>
    <xf numFmtId="0" fontId="3" fillId="0" borderId="27" xfId="71" applyBorder="1" applyAlignment="1">
      <alignment horizontal="center" vertical="center"/>
      <protection/>
    </xf>
    <xf numFmtId="0" fontId="3" fillId="0" borderId="41" xfId="71" applyBorder="1" applyAlignment="1">
      <alignment horizontal="center" vertical="center"/>
      <protection/>
    </xf>
    <xf numFmtId="0" fontId="6" fillId="36" borderId="27" xfId="71" applyFont="1" applyFill="1" applyBorder="1" applyAlignment="1">
      <alignment horizontal="center" vertical="center" wrapText="1"/>
      <protection/>
    </xf>
    <xf numFmtId="0" fontId="6" fillId="36" borderId="58" xfId="71" applyFont="1" applyFill="1" applyBorder="1" applyAlignment="1">
      <alignment horizontal="center" vertical="center" wrapText="1"/>
      <protection/>
    </xf>
    <xf numFmtId="0" fontId="3" fillId="0" borderId="18" xfId="71" applyBorder="1" applyAlignment="1">
      <alignment horizontal="center" vertical="center"/>
      <protection/>
    </xf>
    <xf numFmtId="0" fontId="3" fillId="0" borderId="2" xfId="71" applyBorder="1" applyAlignment="1">
      <alignment horizontal="center" vertical="center"/>
      <protection/>
    </xf>
    <xf numFmtId="0" fontId="3" fillId="0" borderId="26" xfId="71" applyBorder="1" applyAlignment="1">
      <alignment horizontal="center" vertical="center"/>
      <protection/>
    </xf>
    <xf numFmtId="0" fontId="6" fillId="36" borderId="39" xfId="71" applyFont="1" applyFill="1" applyBorder="1" applyAlignment="1">
      <alignment horizontal="center" vertical="center"/>
      <protection/>
    </xf>
    <xf numFmtId="0" fontId="6" fillId="36" borderId="24" xfId="71" applyFont="1" applyFill="1" applyBorder="1" applyAlignment="1">
      <alignment horizontal="center" vertical="center"/>
      <protection/>
    </xf>
    <xf numFmtId="0" fontId="6" fillId="36" borderId="52" xfId="71" applyFont="1" applyFill="1" applyBorder="1" applyAlignment="1">
      <alignment horizontal="center" vertical="center"/>
      <protection/>
    </xf>
    <xf numFmtId="0" fontId="6" fillId="36" borderId="59" xfId="71" applyFont="1" applyFill="1" applyBorder="1" applyAlignment="1">
      <alignment horizontal="center" vertical="center"/>
      <protection/>
    </xf>
    <xf numFmtId="0" fontId="6" fillId="0" borderId="18" xfId="71" applyFont="1" applyBorder="1" applyAlignment="1">
      <alignment horizontal="center" vertical="center"/>
      <protection/>
    </xf>
    <xf numFmtId="0" fontId="6" fillId="0" borderId="2" xfId="71" applyFont="1" applyBorder="1" applyAlignment="1">
      <alignment horizontal="center" vertical="center"/>
      <protection/>
    </xf>
    <xf numFmtId="0" fontId="6" fillId="0" borderId="26" xfId="71" applyFont="1" applyBorder="1" applyAlignment="1">
      <alignment horizontal="center" vertical="center"/>
      <protection/>
    </xf>
    <xf numFmtId="0" fontId="6" fillId="0" borderId="19" xfId="71" applyFont="1" applyBorder="1" applyAlignment="1">
      <alignment horizontal="center" vertical="center"/>
      <protection/>
    </xf>
    <xf numFmtId="0" fontId="6" fillId="0" borderId="30" xfId="71" applyFont="1" applyBorder="1" applyAlignment="1">
      <alignment horizontal="center" vertical="center"/>
      <protection/>
    </xf>
    <xf numFmtId="0" fontId="6" fillId="0" borderId="29" xfId="71" applyFont="1" applyBorder="1" applyAlignment="1">
      <alignment horizontal="center" vertical="center"/>
      <protection/>
    </xf>
    <xf numFmtId="0" fontId="3" fillId="0" borderId="18" xfId="71" applyBorder="1" applyAlignment="1">
      <alignment horizontal="left" vertical="center"/>
      <protection/>
    </xf>
    <xf numFmtId="0" fontId="3" fillId="0" borderId="26" xfId="71" applyBorder="1" applyAlignment="1">
      <alignment horizontal="left" vertical="center"/>
      <protection/>
    </xf>
    <xf numFmtId="185" fontId="3" fillId="0" borderId="18" xfId="71" applyNumberFormat="1" applyBorder="1" applyAlignment="1">
      <alignment horizontal="distributed" vertical="center"/>
      <protection/>
    </xf>
    <xf numFmtId="185" fontId="3" fillId="0" borderId="2" xfId="71" applyNumberFormat="1" applyBorder="1" applyAlignment="1">
      <alignment horizontal="distributed" vertical="center"/>
      <protection/>
    </xf>
    <xf numFmtId="0" fontId="6" fillId="36" borderId="12" xfId="71" applyFont="1" applyFill="1" applyBorder="1" applyAlignment="1">
      <alignment horizontal="center" vertical="center" wrapText="1"/>
      <protection/>
    </xf>
    <xf numFmtId="0" fontId="6" fillId="36" borderId="59" xfId="71" applyFont="1" applyFill="1" applyBorder="1" applyAlignment="1">
      <alignment horizontal="center" vertical="center" wrapText="1"/>
      <protection/>
    </xf>
    <xf numFmtId="0" fontId="6" fillId="36" borderId="14" xfId="71" applyFont="1" applyFill="1" applyBorder="1" applyAlignment="1">
      <alignment horizontal="center" vertical="center"/>
      <protection/>
    </xf>
    <xf numFmtId="0" fontId="6" fillId="36" borderId="60" xfId="71" applyFont="1" applyFill="1" applyBorder="1" applyAlignment="1">
      <alignment horizontal="center" vertical="center" wrapText="1"/>
      <protection/>
    </xf>
    <xf numFmtId="0" fontId="6" fillId="36" borderId="61" xfId="71" applyFont="1" applyFill="1" applyBorder="1" applyAlignment="1">
      <alignment horizontal="center" vertical="center"/>
      <protection/>
    </xf>
    <xf numFmtId="0" fontId="3" fillId="0" borderId="20" xfId="71" applyBorder="1" applyAlignment="1">
      <alignment horizontal="center" vertical="center"/>
      <protection/>
    </xf>
    <xf numFmtId="0" fontId="3" fillId="0" borderId="62" xfId="71" applyBorder="1" applyAlignment="1">
      <alignment horizontal="center" vertical="center"/>
      <protection/>
    </xf>
    <xf numFmtId="0" fontId="3" fillId="0" borderId="37" xfId="71" applyBorder="1" applyAlignment="1">
      <alignment horizontal="center" vertical="center"/>
      <protection/>
    </xf>
    <xf numFmtId="0" fontId="14" fillId="36" borderId="42" xfId="71" applyFont="1" applyFill="1" applyBorder="1" applyAlignment="1">
      <alignment horizontal="center" vertical="center"/>
      <protection/>
    </xf>
    <xf numFmtId="0" fontId="14" fillId="36" borderId="1" xfId="71" applyFont="1" applyFill="1" applyBorder="1" applyAlignment="1">
      <alignment horizontal="center" vertical="center"/>
      <protection/>
    </xf>
    <xf numFmtId="0" fontId="14" fillId="36" borderId="43" xfId="71" applyFont="1" applyFill="1" applyBorder="1" applyAlignment="1">
      <alignment horizontal="center" vertical="center"/>
      <protection/>
    </xf>
    <xf numFmtId="0" fontId="6" fillId="36" borderId="36" xfId="71" applyFont="1" applyFill="1" applyBorder="1" applyAlignment="1">
      <alignment horizontal="center" vertical="center"/>
      <protection/>
    </xf>
    <xf numFmtId="0" fontId="6" fillId="36" borderId="23" xfId="71" applyFont="1" applyFill="1" applyBorder="1" applyAlignment="1">
      <alignment horizontal="center" vertical="center"/>
      <protection/>
    </xf>
    <xf numFmtId="0" fontId="17" fillId="36" borderId="22" xfId="71" applyFont="1" applyFill="1" applyBorder="1" applyAlignment="1">
      <alignment horizontal="center" vertical="center" wrapText="1"/>
      <protection/>
    </xf>
    <xf numFmtId="0" fontId="17" fillId="36" borderId="63" xfId="71" applyFont="1" applyFill="1" applyBorder="1" applyAlignment="1">
      <alignment horizontal="center" vertical="center"/>
      <protection/>
    </xf>
    <xf numFmtId="0" fontId="17" fillId="36" borderId="25" xfId="71" applyFont="1" applyFill="1" applyBorder="1" applyAlignment="1">
      <alignment horizontal="center" vertical="center"/>
      <protection/>
    </xf>
    <xf numFmtId="185" fontId="3" fillId="0" borderId="18" xfId="71" applyNumberFormat="1" applyBorder="1" applyAlignment="1">
      <alignment horizontal="center" vertical="center"/>
      <protection/>
    </xf>
    <xf numFmtId="185" fontId="3" fillId="0" borderId="2" xfId="71" applyNumberFormat="1" applyBorder="1" applyAlignment="1">
      <alignment horizontal="center" vertical="center"/>
      <protection/>
    </xf>
    <xf numFmtId="185" fontId="3" fillId="0" borderId="26" xfId="71" applyNumberFormat="1" applyBorder="1" applyAlignment="1">
      <alignment horizontal="center" vertical="center"/>
      <protection/>
    </xf>
    <xf numFmtId="0" fontId="3" fillId="0" borderId="15" xfId="71" applyBorder="1" applyAlignment="1">
      <alignment horizontal="center" vertical="center"/>
      <protection/>
    </xf>
    <xf numFmtId="0" fontId="3" fillId="0" borderId="16" xfId="71" applyBorder="1" applyAlignment="1">
      <alignment horizontal="center" vertical="center"/>
      <protection/>
    </xf>
    <xf numFmtId="0" fontId="3" fillId="0" borderId="53" xfId="71" applyBorder="1" applyAlignment="1">
      <alignment horizontal="center" vertical="center"/>
      <protection/>
    </xf>
    <xf numFmtId="0" fontId="3" fillId="0" borderId="13" xfId="71" applyBorder="1" applyAlignment="1">
      <alignment horizontal="center" vertical="center"/>
      <protection/>
    </xf>
    <xf numFmtId="0" fontId="3" fillId="0" borderId="0" xfId="71" applyAlignment="1">
      <alignment horizontal="center" vertical="center"/>
      <protection/>
    </xf>
    <xf numFmtId="0" fontId="3" fillId="0" borderId="64" xfId="71" applyBorder="1" applyAlignment="1">
      <alignment horizontal="center" vertical="center"/>
      <protection/>
    </xf>
    <xf numFmtId="0" fontId="3" fillId="0" borderId="18" xfId="71" applyBorder="1" applyAlignment="1">
      <alignment horizontal="distributed" vertical="center"/>
      <protection/>
    </xf>
    <xf numFmtId="0" fontId="3" fillId="0" borderId="26" xfId="71" applyBorder="1" applyAlignment="1">
      <alignment horizontal="distributed" vertical="center"/>
      <protection/>
    </xf>
    <xf numFmtId="0" fontId="6" fillId="36" borderId="50" xfId="71" applyFont="1" applyFill="1" applyBorder="1" applyAlignment="1">
      <alignment horizontal="center" vertical="center"/>
      <protection/>
    </xf>
    <xf numFmtId="0" fontId="6" fillId="36" borderId="51" xfId="71" applyFont="1" applyFill="1" applyBorder="1" applyAlignment="1">
      <alignment horizontal="center" vertical="center"/>
      <protection/>
    </xf>
    <xf numFmtId="0" fontId="6" fillId="36" borderId="17" xfId="71" applyFont="1" applyFill="1" applyBorder="1" applyAlignment="1">
      <alignment horizontal="center" vertical="center"/>
      <protection/>
    </xf>
    <xf numFmtId="0" fontId="6" fillId="36" borderId="61" xfId="71" applyFont="1" applyFill="1" applyBorder="1" applyAlignment="1">
      <alignment horizontal="center" vertical="center" wrapText="1"/>
      <protection/>
    </xf>
    <xf numFmtId="0" fontId="3" fillId="0" borderId="20" xfId="71" applyBorder="1" applyAlignment="1">
      <alignment horizontal="left" vertical="center"/>
      <protection/>
    </xf>
    <xf numFmtId="0" fontId="3" fillId="0" borderId="37" xfId="71" applyBorder="1" applyAlignment="1">
      <alignment horizontal="left" vertical="center"/>
      <protection/>
    </xf>
    <xf numFmtId="180" fontId="6" fillId="0" borderId="18" xfId="71" applyNumberFormat="1" applyFont="1" applyBorder="1" applyAlignment="1">
      <alignment horizontal="center" vertical="center"/>
      <protection/>
    </xf>
    <xf numFmtId="180" fontId="6" fillId="0" borderId="2" xfId="71" applyNumberFormat="1" applyFont="1" applyBorder="1" applyAlignment="1">
      <alignment horizontal="center" vertical="center"/>
      <protection/>
    </xf>
    <xf numFmtId="180" fontId="6" fillId="0" borderId="26" xfId="71" applyNumberFormat="1" applyFont="1" applyBorder="1" applyAlignment="1">
      <alignment horizontal="center" vertical="center"/>
      <protection/>
    </xf>
    <xf numFmtId="0" fontId="3" fillId="0" borderId="27" xfId="71" applyBorder="1" applyAlignment="1">
      <alignment horizontal="left" vertical="center"/>
      <protection/>
    </xf>
    <xf numFmtId="0" fontId="3" fillId="0" borderId="41" xfId="71" applyBorder="1" applyAlignment="1">
      <alignment horizontal="left" vertical="center"/>
      <protection/>
    </xf>
    <xf numFmtId="181" fontId="6" fillId="0" borderId="18" xfId="71" applyNumberFormat="1" applyFont="1" applyBorder="1">
      <alignment vertical="center"/>
      <protection/>
    </xf>
    <xf numFmtId="181" fontId="6" fillId="0" borderId="2" xfId="71" applyNumberFormat="1" applyFont="1" applyBorder="1">
      <alignment vertical="center"/>
      <protection/>
    </xf>
    <xf numFmtId="181" fontId="6" fillId="0" borderId="26" xfId="71" applyNumberFormat="1" applyFont="1" applyBorder="1">
      <alignment vertical="center"/>
      <protection/>
    </xf>
    <xf numFmtId="0" fontId="6" fillId="0" borderId="20" xfId="71" applyFont="1" applyBorder="1" applyAlignment="1">
      <alignment horizontal="center" vertical="center"/>
      <protection/>
    </xf>
    <xf numFmtId="0" fontId="6" fillId="0" borderId="62" xfId="71" applyFont="1" applyBorder="1" applyAlignment="1">
      <alignment horizontal="center" vertical="center"/>
      <protection/>
    </xf>
    <xf numFmtId="0" fontId="6" fillId="0" borderId="37" xfId="71" applyFont="1" applyBorder="1" applyAlignment="1">
      <alignment horizontal="center" vertical="center"/>
      <protection/>
    </xf>
    <xf numFmtId="0" fontId="6" fillId="36" borderId="60" xfId="71" applyFont="1" applyFill="1" applyBorder="1" applyAlignment="1">
      <alignment horizontal="center" vertical="top" wrapText="1"/>
      <protection/>
    </xf>
    <xf numFmtId="0" fontId="6" fillId="36" borderId="61" xfId="71" applyFont="1" applyFill="1" applyBorder="1" applyAlignment="1">
      <alignment horizontal="center" vertical="top" wrapText="1"/>
      <protection/>
    </xf>
    <xf numFmtId="0" fontId="6" fillId="36" borderId="65" xfId="71" applyFont="1" applyFill="1" applyBorder="1" applyAlignment="1">
      <alignment horizontal="center" vertical="top" wrapText="1"/>
      <protection/>
    </xf>
    <xf numFmtId="0" fontId="6" fillId="34" borderId="39" xfId="71" applyFont="1" applyFill="1" applyBorder="1" applyAlignment="1">
      <alignment horizontal="center" vertical="center"/>
      <protection/>
    </xf>
    <xf numFmtId="0" fontId="6" fillId="34" borderId="24" xfId="71" applyFont="1" applyFill="1" applyBorder="1" applyAlignment="1">
      <alignment horizontal="center" vertical="center"/>
      <protection/>
    </xf>
    <xf numFmtId="0" fontId="6" fillId="0" borderId="18" xfId="71" applyFont="1" applyBorder="1" applyAlignment="1">
      <alignment horizontal="left" vertical="center"/>
      <protection/>
    </xf>
    <xf numFmtId="0" fontId="6" fillId="0" borderId="2" xfId="71" applyFont="1" applyBorder="1" applyAlignment="1">
      <alignment horizontal="left" vertical="center"/>
      <protection/>
    </xf>
    <xf numFmtId="0" fontId="6" fillId="0" borderId="26" xfId="71" applyFont="1" applyBorder="1" applyAlignment="1">
      <alignment horizontal="left" vertical="center"/>
      <protection/>
    </xf>
    <xf numFmtId="0" fontId="6" fillId="36" borderId="66" xfId="71" applyFont="1" applyFill="1" applyBorder="1" applyAlignment="1">
      <alignment horizontal="center" vertical="center"/>
      <protection/>
    </xf>
    <xf numFmtId="0" fontId="6" fillId="36" borderId="25" xfId="71" applyFont="1" applyFill="1" applyBorder="1" applyAlignment="1">
      <alignment horizontal="center" vertical="center"/>
      <protection/>
    </xf>
    <xf numFmtId="0" fontId="6" fillId="36" borderId="67" xfId="71" applyFont="1" applyFill="1" applyBorder="1" applyAlignment="1">
      <alignment horizontal="center" vertical="center"/>
      <protection/>
    </xf>
    <xf numFmtId="0" fontId="6" fillId="36" borderId="12" xfId="71" applyFont="1" applyFill="1" applyBorder="1" applyAlignment="1">
      <alignment horizontal="center" vertical="center"/>
      <protection/>
    </xf>
    <xf numFmtId="0" fontId="6" fillId="36" borderId="68" xfId="71" applyFont="1" applyFill="1" applyBorder="1" applyAlignment="1">
      <alignment horizontal="center" vertical="center"/>
      <protection/>
    </xf>
    <xf numFmtId="0" fontId="6" fillId="36" borderId="22" xfId="71" applyFont="1" applyFill="1" applyBorder="1" applyAlignment="1">
      <alignment horizontal="center" vertical="center"/>
      <protection/>
    </xf>
    <xf numFmtId="0" fontId="6" fillId="33" borderId="67" xfId="71" applyFont="1" applyFill="1" applyBorder="1" applyAlignment="1">
      <alignment horizontal="center" vertical="center"/>
      <protection/>
    </xf>
    <xf numFmtId="0" fontId="6" fillId="33" borderId="12" xfId="71" applyFont="1" applyFill="1" applyBorder="1" applyAlignment="1">
      <alignment horizontal="center" vertical="center"/>
      <protection/>
    </xf>
    <xf numFmtId="0" fontId="6" fillId="34" borderId="67" xfId="71" applyFont="1" applyFill="1" applyBorder="1" applyAlignment="1">
      <alignment horizontal="center" vertical="center"/>
      <protection/>
    </xf>
    <xf numFmtId="0" fontId="6" fillId="34" borderId="12" xfId="71" applyFont="1" applyFill="1" applyBorder="1" applyAlignment="1">
      <alignment horizontal="center" vertical="center"/>
      <protection/>
    </xf>
    <xf numFmtId="0" fontId="6" fillId="33" borderId="39" xfId="71" applyFont="1" applyFill="1" applyBorder="1" applyAlignment="1">
      <alignment horizontal="center" vertical="center"/>
      <protection/>
    </xf>
    <xf numFmtId="0" fontId="6" fillId="33" borderId="24" xfId="71" applyFont="1" applyFill="1" applyBorder="1" applyAlignment="1">
      <alignment horizontal="center" vertical="center"/>
      <protection/>
    </xf>
    <xf numFmtId="57" fontId="6" fillId="0" borderId="18" xfId="71" applyNumberFormat="1" applyFont="1" applyBorder="1" applyAlignment="1">
      <alignment horizontal="left" vertical="center"/>
      <protection/>
    </xf>
    <xf numFmtId="0" fontId="6" fillId="34" borderId="68" xfId="71" applyFont="1" applyFill="1" applyBorder="1" applyAlignment="1">
      <alignment horizontal="center" vertical="center" wrapText="1"/>
      <protection/>
    </xf>
    <xf numFmtId="0" fontId="6" fillId="34" borderId="66" xfId="71" applyFont="1" applyFill="1" applyBorder="1" applyAlignment="1">
      <alignment horizontal="center" vertical="center"/>
      <protection/>
    </xf>
    <xf numFmtId="0" fontId="6" fillId="33" borderId="68" xfId="71" applyFont="1" applyFill="1" applyBorder="1" applyAlignment="1">
      <alignment horizontal="center" vertical="center" wrapText="1"/>
      <protection/>
    </xf>
    <xf numFmtId="0" fontId="6" fillId="33" borderId="66" xfId="71" applyFont="1" applyFill="1" applyBorder="1" applyAlignment="1">
      <alignment horizontal="center" vertical="center"/>
      <protection/>
    </xf>
    <xf numFmtId="0" fontId="6" fillId="34" borderId="61" xfId="71" applyFont="1" applyFill="1" applyBorder="1" applyAlignment="1">
      <alignment horizontal="center" vertical="center"/>
      <protection/>
    </xf>
    <xf numFmtId="0" fontId="6" fillId="0" borderId="18" xfId="71" applyNumberFormat="1" applyFont="1" applyBorder="1" applyAlignment="1">
      <alignment horizontal="left" vertical="center"/>
      <protection/>
    </xf>
    <xf numFmtId="0" fontId="6" fillId="0" borderId="2" xfId="71" applyNumberFormat="1" applyFont="1" applyBorder="1" applyAlignment="1">
      <alignment horizontal="left" vertical="center"/>
      <protection/>
    </xf>
    <xf numFmtId="0" fontId="6" fillId="0" borderId="26" xfId="71" applyNumberFormat="1" applyFont="1" applyBorder="1" applyAlignment="1">
      <alignment horizontal="left" vertical="center"/>
      <protection/>
    </xf>
    <xf numFmtId="0" fontId="6" fillId="33" borderId="67" xfId="71" applyFont="1" applyFill="1" applyBorder="1" applyAlignment="1">
      <alignment horizontal="center" vertical="center" wrapText="1"/>
      <protection/>
    </xf>
    <xf numFmtId="0" fontId="6" fillId="34" borderId="67" xfId="71" applyFont="1" applyFill="1" applyBorder="1" applyAlignment="1">
      <alignment horizontal="center" vertical="center" wrapText="1"/>
      <protection/>
    </xf>
    <xf numFmtId="0" fontId="6" fillId="33" borderId="61" xfId="71" applyFont="1" applyFill="1" applyBorder="1" applyAlignment="1">
      <alignment horizontal="center" vertical="center"/>
      <protection/>
    </xf>
    <xf numFmtId="0" fontId="4" fillId="0" borderId="0" xfId="71" applyFont="1" applyAlignment="1">
      <alignment horizontal="center" vertical="center"/>
      <protection/>
    </xf>
    <xf numFmtId="0" fontId="6" fillId="0" borderId="55" xfId="71" applyFont="1" applyBorder="1" applyAlignment="1">
      <alignment horizontal="left" vertical="center"/>
      <protection/>
    </xf>
    <xf numFmtId="0" fontId="14" fillId="33" borderId="69" xfId="71" applyFont="1" applyFill="1" applyBorder="1" applyAlignment="1">
      <alignment horizontal="center" vertical="center"/>
      <protection/>
    </xf>
    <xf numFmtId="0" fontId="14" fillId="33" borderId="21" xfId="71" applyFont="1" applyFill="1" applyBorder="1" applyAlignment="1">
      <alignment horizontal="center" vertical="center"/>
      <protection/>
    </xf>
    <xf numFmtId="0" fontId="14" fillId="33" borderId="20" xfId="71" applyFont="1" applyFill="1" applyBorder="1" applyAlignment="1">
      <alignment horizontal="center" vertical="center"/>
      <protection/>
    </xf>
    <xf numFmtId="0" fontId="14" fillId="33" borderId="70" xfId="71" applyFont="1" applyFill="1" applyBorder="1" applyAlignment="1">
      <alignment horizontal="center" vertical="center"/>
      <protection/>
    </xf>
    <xf numFmtId="0" fontId="14" fillId="34" borderId="69" xfId="71" applyFont="1" applyFill="1" applyBorder="1" applyAlignment="1">
      <alignment horizontal="center" vertical="center"/>
      <protection/>
    </xf>
    <xf numFmtId="0" fontId="14" fillId="34" borderId="21" xfId="71" applyFont="1" applyFill="1" applyBorder="1" applyAlignment="1">
      <alignment horizontal="center" vertical="center"/>
      <protection/>
    </xf>
    <xf numFmtId="0" fontId="14" fillId="34" borderId="20" xfId="71" applyFont="1" applyFill="1" applyBorder="1" applyAlignment="1">
      <alignment horizontal="center" vertical="center"/>
      <protection/>
    </xf>
    <xf numFmtId="0" fontId="14" fillId="34" borderId="70" xfId="71" applyFont="1" applyFill="1" applyBorder="1" applyAlignment="1">
      <alignment horizontal="center" vertical="center"/>
      <protection/>
    </xf>
    <xf numFmtId="0" fontId="14" fillId="33" borderId="36" xfId="71" applyFont="1" applyFill="1" applyBorder="1" applyAlignment="1">
      <alignment horizontal="center" vertical="center"/>
      <protection/>
    </xf>
    <xf numFmtId="0" fontId="14" fillId="33" borderId="62" xfId="71" applyFont="1" applyFill="1" applyBorder="1" applyAlignment="1">
      <alignment horizontal="center" vertical="center"/>
      <protection/>
    </xf>
    <xf numFmtId="0" fontId="14" fillId="33" borderId="37" xfId="71" applyFont="1" applyFill="1" applyBorder="1" applyAlignment="1">
      <alignment horizontal="center" vertical="center"/>
      <protection/>
    </xf>
    <xf numFmtId="0" fontId="14" fillId="34" borderId="36" xfId="71" applyFont="1" applyFill="1" applyBorder="1" applyAlignment="1">
      <alignment horizontal="center" vertical="center"/>
      <protection/>
    </xf>
    <xf numFmtId="0" fontId="14" fillId="34" borderId="62" xfId="71" applyFont="1" applyFill="1" applyBorder="1" applyAlignment="1">
      <alignment horizontal="center" vertical="center"/>
      <protection/>
    </xf>
    <xf numFmtId="0" fontId="14" fillId="34" borderId="37" xfId="71" applyFont="1" applyFill="1" applyBorder="1" applyAlignment="1">
      <alignment horizontal="center" vertical="center"/>
      <protection/>
    </xf>
    <xf numFmtId="0" fontId="89" fillId="0" borderId="12" xfId="70" applyFont="1" applyBorder="1" applyAlignment="1">
      <alignment horizontal="center" vertical="center"/>
      <protection/>
    </xf>
    <xf numFmtId="0" fontId="90" fillId="0" borderId="12" xfId="70" applyFont="1" applyBorder="1" applyAlignment="1">
      <alignment horizontal="center" vertical="center" wrapText="1"/>
      <protection/>
    </xf>
    <xf numFmtId="0" fontId="90" fillId="0" borderId="12" xfId="70" applyFont="1" applyBorder="1" applyAlignment="1">
      <alignment horizontal="center" vertical="center"/>
      <protection/>
    </xf>
    <xf numFmtId="0" fontId="89" fillId="0" borderId="22" xfId="70" applyFont="1" applyBorder="1" applyAlignment="1">
      <alignment horizontal="center" vertical="center"/>
      <protection/>
    </xf>
    <xf numFmtId="0" fontId="89" fillId="0" borderId="25" xfId="70" applyFont="1" applyBorder="1" applyAlignment="1">
      <alignment horizontal="center" vertical="center"/>
      <protection/>
    </xf>
    <xf numFmtId="0" fontId="79" fillId="0" borderId="22" xfId="70" applyFont="1" applyBorder="1">
      <alignment vertical="center"/>
      <protection/>
    </xf>
    <xf numFmtId="0" fontId="79" fillId="0" borderId="25" xfId="70" applyFont="1" applyBorder="1">
      <alignment vertical="center"/>
      <protection/>
    </xf>
    <xf numFmtId="0" fontId="79" fillId="0" borderId="12" xfId="70" applyFont="1" applyBorder="1">
      <alignment vertical="center"/>
      <protection/>
    </xf>
    <xf numFmtId="0" fontId="79" fillId="0" borderId="12" xfId="70" applyFont="1" applyBorder="1" applyAlignment="1">
      <alignment vertical="center" wrapText="1"/>
      <protection/>
    </xf>
    <xf numFmtId="0" fontId="91" fillId="0" borderId="12" xfId="70" applyFont="1" applyBorder="1" applyAlignment="1">
      <alignment horizontal="center" vertical="center"/>
      <protection/>
    </xf>
    <xf numFmtId="0" fontId="90" fillId="0" borderId="22" xfId="70" applyFont="1" applyBorder="1" applyAlignment="1">
      <alignment horizontal="center" vertical="center"/>
      <protection/>
    </xf>
    <xf numFmtId="0" fontId="90" fillId="0" borderId="25" xfId="70" applyFont="1" applyBorder="1" applyAlignment="1">
      <alignment horizontal="center" vertical="center"/>
      <protection/>
    </xf>
    <xf numFmtId="0" fontId="92" fillId="0" borderId="42" xfId="0" applyFont="1" applyBorder="1" applyAlignment="1">
      <alignment horizontal="center" vertical="center"/>
    </xf>
    <xf numFmtId="0" fontId="92" fillId="0" borderId="1" xfId="0" applyFont="1" applyBorder="1" applyAlignment="1">
      <alignment horizontal="center" vertical="center"/>
    </xf>
    <xf numFmtId="0" fontId="92" fillId="0" borderId="43" xfId="0" applyFont="1" applyBorder="1" applyAlignment="1">
      <alignment horizontal="center" vertical="center"/>
    </xf>
    <xf numFmtId="0" fontId="93" fillId="42" borderId="71" xfId="0" applyFont="1" applyFill="1" applyBorder="1" applyAlignment="1">
      <alignment horizontal="center" vertical="center" wrapText="1"/>
    </xf>
    <xf numFmtId="0" fontId="93" fillId="42" borderId="72" xfId="0" applyFont="1" applyFill="1" applyBorder="1" applyAlignment="1">
      <alignment horizontal="center" vertical="center" wrapText="1"/>
    </xf>
    <xf numFmtId="0" fontId="93" fillId="42" borderId="42" xfId="0" applyFont="1" applyFill="1" applyBorder="1" applyAlignment="1">
      <alignment horizontal="center" vertical="center" wrapText="1"/>
    </xf>
    <xf numFmtId="0" fontId="93" fillId="42" borderId="1" xfId="0" applyFont="1" applyFill="1" applyBorder="1" applyAlignment="1">
      <alignment horizontal="center" vertical="center" wrapText="1"/>
    </xf>
    <xf numFmtId="0" fontId="93" fillId="42" borderId="43" xfId="0" applyFont="1" applyFill="1" applyBorder="1" applyAlignment="1">
      <alignment horizontal="center" vertical="center" wrapText="1"/>
    </xf>
    <xf numFmtId="0" fontId="84" fillId="35" borderId="73" xfId="0" applyFont="1" applyFill="1" applyBorder="1" applyAlignment="1">
      <alignment horizontal="left" vertical="top"/>
    </xf>
    <xf numFmtId="0" fontId="84" fillId="35" borderId="74" xfId="0" applyFont="1" applyFill="1" applyBorder="1" applyAlignment="1">
      <alignment horizontal="left" vertical="top"/>
    </xf>
    <xf numFmtId="0" fontId="81" fillId="37" borderId="42" xfId="0" applyFont="1" applyFill="1" applyBorder="1" applyAlignment="1">
      <alignment horizontal="center" vertical="center" wrapText="1"/>
    </xf>
    <xf numFmtId="0" fontId="81" fillId="37" borderId="1" xfId="0" applyFont="1" applyFill="1" applyBorder="1" applyAlignment="1">
      <alignment horizontal="center" vertical="center" wrapText="1"/>
    </xf>
    <xf numFmtId="0" fontId="85" fillId="35" borderId="0" xfId="0" applyFont="1" applyFill="1" applyAlignment="1">
      <alignment horizontal="left" vertical="center"/>
    </xf>
    <xf numFmtId="0" fontId="85" fillId="35" borderId="64" xfId="0" applyFont="1" applyFill="1" applyBorder="1" applyAlignment="1">
      <alignment horizontal="left" vertical="center"/>
    </xf>
    <xf numFmtId="0" fontId="85" fillId="35" borderId="16" xfId="0" applyFont="1" applyFill="1" applyBorder="1" applyAlignment="1">
      <alignment horizontal="left" vertical="center"/>
    </xf>
    <xf numFmtId="0" fontId="85" fillId="35" borderId="53" xfId="0" applyFont="1" applyFill="1" applyBorder="1" applyAlignment="1">
      <alignment horizontal="left" vertical="center"/>
    </xf>
    <xf numFmtId="0" fontId="84" fillId="35" borderId="30" xfId="0" applyFont="1" applyFill="1" applyBorder="1" applyAlignment="1">
      <alignment horizontal="left" vertical="top"/>
    </xf>
    <xf numFmtId="0" fontId="84" fillId="35" borderId="29" xfId="0" applyFont="1" applyFill="1" applyBorder="1" applyAlignment="1">
      <alignment horizontal="left" vertical="top"/>
    </xf>
    <xf numFmtId="49" fontId="85" fillId="35" borderId="0" xfId="0" applyNumberFormat="1" applyFont="1" applyFill="1" applyAlignment="1">
      <alignment horizontal="left" vertical="top"/>
    </xf>
    <xf numFmtId="49" fontId="85" fillId="35" borderId="64" xfId="0" applyNumberFormat="1" applyFont="1" applyFill="1" applyBorder="1" applyAlignment="1">
      <alignment horizontal="left" vertical="top"/>
    </xf>
    <xf numFmtId="49" fontId="85" fillId="35" borderId="16" xfId="0" applyNumberFormat="1" applyFont="1" applyFill="1" applyBorder="1" applyAlignment="1">
      <alignment horizontal="left" vertical="top"/>
    </xf>
    <xf numFmtId="49" fontId="85" fillId="35" borderId="53" xfId="0" applyNumberFormat="1" applyFont="1" applyFill="1" applyBorder="1" applyAlignment="1">
      <alignment horizontal="left" vertical="top"/>
    </xf>
    <xf numFmtId="0" fontId="85" fillId="35" borderId="55" xfId="0" applyFont="1" applyFill="1" applyBorder="1" applyAlignment="1">
      <alignment horizontal="left" vertical="center"/>
    </xf>
    <xf numFmtId="0" fontId="85" fillId="35" borderId="75" xfId="0" applyFont="1" applyFill="1" applyBorder="1" applyAlignment="1">
      <alignment horizontal="left" vertical="center"/>
    </xf>
    <xf numFmtId="49" fontId="94" fillId="35" borderId="49" xfId="0" applyNumberFormat="1" applyFont="1" applyFill="1" applyBorder="1" applyAlignment="1">
      <alignment horizontal="center" vertical="center"/>
    </xf>
    <xf numFmtId="49" fontId="94" fillId="35" borderId="73" xfId="0" applyNumberFormat="1" applyFont="1" applyFill="1" applyBorder="1" applyAlignment="1">
      <alignment horizontal="center" vertical="center"/>
    </xf>
    <xf numFmtId="49" fontId="94" fillId="35" borderId="74" xfId="0" applyNumberFormat="1" applyFont="1" applyFill="1" applyBorder="1" applyAlignment="1">
      <alignment horizontal="center" vertical="center"/>
    </xf>
    <xf numFmtId="49" fontId="94" fillId="35" borderId="54" xfId="0" applyNumberFormat="1" applyFont="1" applyFill="1" applyBorder="1" applyAlignment="1">
      <alignment horizontal="center" vertical="center"/>
    </xf>
    <xf numFmtId="49" fontId="94" fillId="35" borderId="55" xfId="0" applyNumberFormat="1" applyFont="1" applyFill="1" applyBorder="1" applyAlignment="1">
      <alignment horizontal="center" vertical="center"/>
    </xf>
    <xf numFmtId="49" fontId="94" fillId="35" borderId="75" xfId="0" applyNumberFormat="1" applyFont="1" applyFill="1" applyBorder="1" applyAlignment="1">
      <alignment horizontal="center" vertical="center"/>
    </xf>
    <xf numFmtId="0" fontId="95" fillId="0" borderId="19" xfId="0" applyFont="1" applyBorder="1" applyAlignment="1">
      <alignment horizontal="center" vertical="center"/>
    </xf>
    <xf numFmtId="0" fontId="95" fillId="0" borderId="30" xfId="0" applyFont="1" applyBorder="1" applyAlignment="1">
      <alignment horizontal="center" vertical="center"/>
    </xf>
    <xf numFmtId="0" fontId="95" fillId="0" borderId="59" xfId="0" applyFont="1" applyBorder="1" applyAlignment="1">
      <alignment horizontal="center" vertical="center"/>
    </xf>
    <xf numFmtId="0" fontId="95" fillId="0" borderId="15" xfId="0" applyFont="1" applyBorder="1" applyAlignment="1">
      <alignment horizontal="center" vertical="center"/>
    </xf>
    <xf numFmtId="0" fontId="95" fillId="0" borderId="16" xfId="0" applyFont="1" applyBorder="1" applyAlignment="1">
      <alignment horizontal="center" vertical="center"/>
    </xf>
    <xf numFmtId="0" fontId="95" fillId="0" borderId="17" xfId="0" applyFont="1" applyBorder="1" applyAlignment="1">
      <alignment horizontal="center" vertical="center"/>
    </xf>
    <xf numFmtId="0" fontId="96" fillId="0" borderId="19" xfId="0" applyFont="1" applyBorder="1" applyAlignment="1">
      <alignment horizontal="center" vertical="center"/>
    </xf>
    <xf numFmtId="0" fontId="96" fillId="0" borderId="59" xfId="0" applyFont="1" applyBorder="1" applyAlignment="1">
      <alignment horizontal="center" vertical="center"/>
    </xf>
    <xf numFmtId="0" fontId="96" fillId="0" borderId="13" xfId="0" applyFont="1" applyBorder="1" applyAlignment="1">
      <alignment horizontal="center" vertical="center"/>
    </xf>
    <xf numFmtId="0" fontId="96" fillId="0" borderId="14" xfId="0" applyFont="1" applyBorder="1" applyAlignment="1">
      <alignment horizontal="center" vertical="center"/>
    </xf>
    <xf numFmtId="0" fontId="96" fillId="0" borderId="15" xfId="0" applyFont="1" applyBorder="1" applyAlignment="1">
      <alignment horizontal="center" vertical="center"/>
    </xf>
    <xf numFmtId="0" fontId="96" fillId="0" borderId="17" xfId="0" applyFont="1" applyBorder="1" applyAlignment="1">
      <alignment horizontal="center" vertical="center"/>
    </xf>
    <xf numFmtId="0" fontId="97" fillId="0" borderId="12" xfId="0" applyFont="1" applyBorder="1" applyAlignment="1">
      <alignment horizontal="center" vertical="center"/>
    </xf>
    <xf numFmtId="194" fontId="97" fillId="0" borderId="12" xfId="0" applyNumberFormat="1" applyFont="1" applyBorder="1" applyAlignment="1">
      <alignment horizontal="center" vertical="center"/>
    </xf>
    <xf numFmtId="195" fontId="97" fillId="0" borderId="12" xfId="0" applyNumberFormat="1" applyFont="1" applyBorder="1" applyAlignment="1">
      <alignment horizontal="center" vertical="center"/>
    </xf>
    <xf numFmtId="196" fontId="96" fillId="0" borderId="18" xfId="0" applyNumberFormat="1" applyFont="1" applyBorder="1" applyAlignment="1">
      <alignment horizontal="center" vertical="center"/>
    </xf>
    <xf numFmtId="196" fontId="96" fillId="0" borderId="24" xfId="0" applyNumberFormat="1" applyFont="1" applyBorder="1" applyAlignment="1">
      <alignment horizontal="center" vertical="center"/>
    </xf>
    <xf numFmtId="176" fontId="85" fillId="0" borderId="12" xfId="0" applyNumberFormat="1" applyFont="1" applyBorder="1" applyAlignment="1">
      <alignment horizontal="center" vertical="center"/>
    </xf>
    <xf numFmtId="176" fontId="85" fillId="39" borderId="12" xfId="0" applyNumberFormat="1" applyFont="1" applyFill="1" applyBorder="1" applyAlignment="1">
      <alignment horizontal="center" vertical="center"/>
    </xf>
    <xf numFmtId="176" fontId="85" fillId="7" borderId="12" xfId="0" applyNumberFormat="1" applyFont="1" applyFill="1" applyBorder="1" applyAlignment="1">
      <alignment horizontal="center" vertical="center"/>
    </xf>
    <xf numFmtId="176" fontId="85" fillId="4" borderId="12" xfId="0" applyNumberFormat="1" applyFont="1" applyFill="1" applyBorder="1" applyAlignment="1">
      <alignment horizontal="center" vertical="center"/>
    </xf>
    <xf numFmtId="176" fontId="85" fillId="2" borderId="12" xfId="0" applyNumberFormat="1" applyFont="1" applyFill="1" applyBorder="1" applyAlignment="1">
      <alignment horizontal="center" vertical="center"/>
    </xf>
    <xf numFmtId="0" fontId="85" fillId="35" borderId="30" xfId="0" applyFont="1" applyFill="1" applyBorder="1" applyAlignment="1">
      <alignment horizontal="left" vertical="center"/>
    </xf>
    <xf numFmtId="0" fontId="3" fillId="0" borderId="0" xfId="71" applyAlignment="1" applyProtection="1">
      <alignment horizontal="right" vertical="center" shrinkToFit="1"/>
      <protection hidden="1"/>
    </xf>
    <xf numFmtId="0" fontId="3" fillId="0" borderId="0" xfId="71" applyAlignment="1" applyProtection="1">
      <alignment vertical="center" shrinkToFit="1"/>
      <protection hidden="1"/>
    </xf>
    <xf numFmtId="0" fontId="3" fillId="0" borderId="14" xfId="71" applyBorder="1" applyAlignment="1" applyProtection="1">
      <alignment vertical="center" shrinkToFit="1"/>
      <protection hidden="1"/>
    </xf>
    <xf numFmtId="178" fontId="3" fillId="0" borderId="18" xfId="75" applyNumberFormat="1" applyBorder="1" applyAlignment="1" applyProtection="1">
      <alignment horizontal="right" vertical="center" shrinkToFit="1"/>
      <protection hidden="1"/>
    </xf>
    <xf numFmtId="178" fontId="3" fillId="0" borderId="2" xfId="71" applyNumberFormat="1" applyBorder="1" applyAlignment="1" applyProtection="1">
      <alignment horizontal="right" vertical="center" shrinkToFit="1"/>
      <protection hidden="1"/>
    </xf>
    <xf numFmtId="178" fontId="3" fillId="0" borderId="24" xfId="71" applyNumberFormat="1" applyBorder="1" applyAlignment="1" applyProtection="1">
      <alignment horizontal="right" vertical="center" shrinkToFit="1"/>
      <protection hidden="1"/>
    </xf>
    <xf numFmtId="0" fontId="15" fillId="0" borderId="0" xfId="71" applyFont="1" applyAlignment="1" applyProtection="1">
      <alignment horizontal="left" vertical="center"/>
      <protection hidden="1"/>
    </xf>
    <xf numFmtId="178" fontId="6" fillId="0" borderId="42" xfId="75" applyNumberFormat="1" applyFont="1" applyBorder="1" applyAlignment="1" applyProtection="1">
      <alignment horizontal="right" vertical="center" shrinkToFit="1"/>
      <protection hidden="1"/>
    </xf>
    <xf numFmtId="178" fontId="6" fillId="0" borderId="1" xfId="71" applyNumberFormat="1" applyFont="1" applyBorder="1" applyAlignment="1" applyProtection="1">
      <alignment horizontal="right" vertical="center" shrinkToFit="1"/>
      <protection hidden="1"/>
    </xf>
    <xf numFmtId="178" fontId="6" fillId="0" borderId="43" xfId="71" applyNumberFormat="1" applyFont="1" applyBorder="1" applyAlignment="1" applyProtection="1">
      <alignment horizontal="right" vertical="center" shrinkToFit="1"/>
      <protection hidden="1"/>
    </xf>
    <xf numFmtId="0" fontId="3" fillId="28" borderId="12" xfId="71" applyFill="1" applyBorder="1" applyAlignment="1" applyProtection="1">
      <alignment horizontal="center" vertical="center"/>
      <protection hidden="1"/>
    </xf>
    <xf numFmtId="49" fontId="3" fillId="0" borderId="18" xfId="75" applyNumberFormat="1" applyBorder="1" applyAlignment="1" applyProtection="1">
      <alignment horizontal="left" vertical="center" shrinkToFit="1"/>
      <protection hidden="1" locked="0"/>
    </xf>
    <xf numFmtId="49" fontId="3" fillId="0" borderId="2" xfId="75" applyNumberFormat="1" applyBorder="1" applyAlignment="1" applyProtection="1">
      <alignment horizontal="left" vertical="center" shrinkToFit="1"/>
      <protection hidden="1" locked="0"/>
    </xf>
    <xf numFmtId="49" fontId="3" fillId="0" borderId="76" xfId="75" applyNumberFormat="1" applyBorder="1" applyAlignment="1" applyProtection="1">
      <alignment horizontal="left" vertical="center" shrinkToFit="1"/>
      <protection hidden="1" locked="0"/>
    </xf>
    <xf numFmtId="49" fontId="3" fillId="0" borderId="77" xfId="75" applyNumberFormat="1" applyBorder="1" applyAlignment="1" applyProtection="1">
      <alignment horizontal="left" vertical="center" shrinkToFit="1"/>
      <protection hidden="1" locked="0"/>
    </xf>
    <xf numFmtId="49" fontId="0" fillId="0" borderId="77" xfId="75" applyNumberFormat="1" applyFont="1" applyBorder="1" applyAlignment="1" applyProtection="1">
      <alignment horizontal="center" vertical="center" shrinkToFit="1"/>
      <protection hidden="1" locked="0"/>
    </xf>
    <xf numFmtId="49" fontId="0" fillId="0" borderId="2" xfId="75" applyNumberFormat="1" applyFont="1" applyBorder="1" applyAlignment="1" applyProtection="1">
      <alignment horizontal="center" vertical="center" shrinkToFit="1"/>
      <protection hidden="1" locked="0"/>
    </xf>
    <xf numFmtId="49" fontId="0" fillId="0" borderId="76" xfId="75" applyNumberFormat="1" applyFont="1" applyBorder="1" applyAlignment="1" applyProtection="1">
      <alignment horizontal="center" vertical="center" shrinkToFit="1"/>
      <protection hidden="1" locked="0"/>
    </xf>
    <xf numFmtId="178" fontId="3" fillId="0" borderId="77" xfId="75" applyNumberFormat="1" applyBorder="1" applyAlignment="1" applyProtection="1">
      <alignment horizontal="right" vertical="center" shrinkToFit="1"/>
      <protection hidden="1" locked="0"/>
    </xf>
    <xf numFmtId="178" fontId="3" fillId="0" borderId="2" xfId="71" applyNumberFormat="1" applyBorder="1" applyAlignment="1" applyProtection="1">
      <alignment horizontal="right" vertical="center" shrinkToFit="1"/>
      <protection hidden="1" locked="0"/>
    </xf>
    <xf numFmtId="178" fontId="3" fillId="0" borderId="24" xfId="71" applyNumberFormat="1" applyBorder="1" applyAlignment="1" applyProtection="1">
      <alignment horizontal="right" vertical="center" shrinkToFit="1"/>
      <protection hidden="1" locked="0"/>
    </xf>
    <xf numFmtId="0" fontId="3" fillId="0" borderId="30" xfId="71" applyBorder="1" applyAlignment="1" applyProtection="1">
      <alignment horizontal="right" vertical="center" shrinkToFit="1"/>
      <protection hidden="1"/>
    </xf>
    <xf numFmtId="0" fontId="3" fillId="0" borderId="59" xfId="71" applyBorder="1" applyAlignment="1" applyProtection="1">
      <alignment horizontal="right" vertical="center" shrinkToFit="1"/>
      <protection hidden="1"/>
    </xf>
    <xf numFmtId="49" fontId="3" fillId="0" borderId="19" xfId="75" applyNumberFormat="1" applyBorder="1" applyAlignment="1" applyProtection="1">
      <alignment horizontal="left" vertical="center" shrinkToFit="1"/>
      <protection hidden="1" locked="0"/>
    </xf>
    <xf numFmtId="49" fontId="3" fillId="0" borderId="30" xfId="75" applyNumberFormat="1" applyBorder="1" applyAlignment="1" applyProtection="1">
      <alignment horizontal="left" vertical="center" shrinkToFit="1"/>
      <protection hidden="1" locked="0"/>
    </xf>
    <xf numFmtId="49" fontId="3" fillId="0" borderId="78" xfId="75" applyNumberFormat="1" applyBorder="1" applyAlignment="1" applyProtection="1">
      <alignment horizontal="left" vertical="center" shrinkToFit="1"/>
      <protection hidden="1" locked="0"/>
    </xf>
    <xf numFmtId="49" fontId="3" fillId="0" borderId="31" xfId="75" applyNumberFormat="1" applyBorder="1" applyAlignment="1" applyProtection="1">
      <alignment horizontal="left" vertical="center" shrinkToFit="1"/>
      <protection hidden="1" locked="0"/>
    </xf>
    <xf numFmtId="178" fontId="3" fillId="0" borderId="31" xfId="75" applyNumberFormat="1" applyBorder="1" applyAlignment="1" applyProtection="1">
      <alignment horizontal="right" vertical="center" shrinkToFit="1"/>
      <protection hidden="1" locked="0"/>
    </xf>
    <xf numFmtId="178" fontId="3" fillId="0" borderId="30" xfId="71" applyNumberFormat="1" applyBorder="1" applyAlignment="1" applyProtection="1">
      <alignment horizontal="right" vertical="center" shrinkToFit="1"/>
      <protection hidden="1" locked="0"/>
    </xf>
    <xf numFmtId="178" fontId="3" fillId="0" borderId="59" xfId="71" applyNumberFormat="1" applyBorder="1" applyAlignment="1" applyProtection="1">
      <alignment horizontal="right" vertical="center" shrinkToFit="1"/>
      <protection hidden="1" locked="0"/>
    </xf>
    <xf numFmtId="0" fontId="3" fillId="0" borderId="16" xfId="71" applyBorder="1" applyAlignment="1" applyProtection="1">
      <alignment horizontal="left" vertical="center"/>
      <protection hidden="1"/>
    </xf>
    <xf numFmtId="49" fontId="0" fillId="34" borderId="18" xfId="75" applyNumberFormat="1" applyFont="1" applyFill="1" applyBorder="1" applyAlignment="1" applyProtection="1">
      <alignment horizontal="center" vertical="center" shrinkToFit="1"/>
      <protection hidden="1"/>
    </xf>
    <xf numFmtId="0" fontId="3" fillId="34" borderId="2" xfId="75" applyFill="1" applyBorder="1" applyAlignment="1" applyProtection="1">
      <alignment horizontal="center" vertical="center" shrinkToFit="1"/>
      <protection hidden="1"/>
    </xf>
    <xf numFmtId="0" fontId="3" fillId="34" borderId="76" xfId="75" applyFill="1" applyBorder="1" applyAlignment="1" applyProtection="1">
      <alignment horizontal="center" vertical="center" shrinkToFit="1"/>
      <protection hidden="1"/>
    </xf>
    <xf numFmtId="49" fontId="0" fillId="34" borderId="77" xfId="75" applyNumberFormat="1" applyFont="1" applyFill="1" applyBorder="1" applyAlignment="1" applyProtection="1">
      <alignment horizontal="center" vertical="center" shrinkToFit="1"/>
      <protection hidden="1"/>
    </xf>
    <xf numFmtId="49" fontId="0" fillId="34" borderId="2" xfId="75" applyNumberFormat="1" applyFont="1" applyFill="1" applyBorder="1" applyAlignment="1" applyProtection="1">
      <alignment horizontal="center" vertical="center" shrinkToFit="1"/>
      <protection hidden="1"/>
    </xf>
    <xf numFmtId="49" fontId="0" fillId="34" borderId="76" xfId="75" applyNumberFormat="1" applyFont="1" applyFill="1" applyBorder="1" applyAlignment="1" applyProtection="1">
      <alignment horizontal="center" vertical="center" shrinkToFit="1"/>
      <protection hidden="1"/>
    </xf>
    <xf numFmtId="0" fontId="3" fillId="0" borderId="2" xfId="71" applyBorder="1" applyAlignment="1" applyProtection="1">
      <alignment horizontal="center" vertical="center" shrinkToFit="1"/>
      <protection hidden="1"/>
    </xf>
    <xf numFmtId="0" fontId="3" fillId="0" borderId="24" xfId="71" applyBorder="1" applyAlignment="1" applyProtection="1">
      <alignment horizontal="center" vertical="center" shrinkToFit="1"/>
      <protection hidden="1"/>
    </xf>
    <xf numFmtId="49" fontId="0" fillId="0" borderId="18" xfId="75" applyNumberFormat="1" applyFont="1" applyBorder="1" applyAlignment="1" applyProtection="1">
      <alignment horizontal="left" vertical="center" shrinkToFit="1"/>
      <protection hidden="1" locked="0"/>
    </xf>
    <xf numFmtId="49" fontId="0" fillId="0" borderId="77" xfId="75" applyNumberFormat="1" applyFont="1" applyBorder="1" applyAlignment="1" applyProtection="1">
      <alignment horizontal="left" vertical="center" shrinkToFit="1"/>
      <protection hidden="1" locked="0"/>
    </xf>
    <xf numFmtId="49" fontId="0" fillId="0" borderId="19" xfId="75" applyNumberFormat="1" applyFont="1" applyBorder="1" applyAlignment="1" applyProtection="1">
      <alignment horizontal="left" vertical="center" shrinkToFit="1"/>
      <protection hidden="1" locked="0"/>
    </xf>
    <xf numFmtId="49" fontId="0" fillId="0" borderId="31" xfId="75" applyNumberFormat="1" applyFont="1" applyBorder="1" applyAlignment="1" applyProtection="1">
      <alignment horizontal="left" vertical="center" shrinkToFit="1"/>
      <protection hidden="1" locked="0"/>
    </xf>
    <xf numFmtId="49" fontId="3" fillId="34" borderId="18" xfId="75" applyNumberFormat="1" applyFill="1" applyBorder="1" applyAlignment="1" applyProtection="1">
      <alignment horizontal="center" vertical="center" shrinkToFit="1"/>
      <protection hidden="1"/>
    </xf>
    <xf numFmtId="49" fontId="3" fillId="34" borderId="77" xfId="75" applyNumberFormat="1" applyFill="1" applyBorder="1" applyAlignment="1" applyProtection="1">
      <alignment horizontal="center" vertical="center" shrinkToFit="1"/>
      <protection hidden="1"/>
    </xf>
    <xf numFmtId="49" fontId="3" fillId="34" borderId="2" xfId="75" applyNumberFormat="1" applyFill="1" applyBorder="1" applyAlignment="1" applyProtection="1">
      <alignment horizontal="center" vertical="center" shrinkToFit="1"/>
      <protection hidden="1"/>
    </xf>
    <xf numFmtId="49" fontId="3" fillId="34" borderId="76" xfId="75" applyNumberFormat="1" applyFill="1" applyBorder="1" applyAlignment="1" applyProtection="1">
      <alignment horizontal="center" vertical="center" shrinkToFit="1"/>
      <protection hidden="1"/>
    </xf>
    <xf numFmtId="0" fontId="3" fillId="0" borderId="2" xfId="71" applyBorder="1" applyAlignment="1" applyProtection="1">
      <alignment horizontal="left" vertical="center" shrinkToFit="1"/>
      <protection hidden="1" locked="0"/>
    </xf>
    <xf numFmtId="0" fontId="3" fillId="0" borderId="76" xfId="71" applyBorder="1" applyAlignment="1" applyProtection="1">
      <alignment horizontal="left" vertical="center" shrinkToFit="1"/>
      <protection hidden="1" locked="0"/>
    </xf>
    <xf numFmtId="49" fontId="0" fillId="0" borderId="77" xfId="75" applyNumberFormat="1" applyFont="1" applyBorder="1" applyAlignment="1" applyProtection="1">
      <alignment vertical="center" shrinkToFit="1"/>
      <protection hidden="1" locked="0"/>
    </xf>
    <xf numFmtId="0" fontId="3" fillId="0" borderId="2" xfId="71" applyBorder="1" applyAlignment="1" applyProtection="1">
      <alignment vertical="center" shrinkToFit="1"/>
      <protection hidden="1" locked="0"/>
    </xf>
    <xf numFmtId="49" fontId="0" fillId="0" borderId="15" xfId="75" applyNumberFormat="1" applyFont="1" applyBorder="1" applyAlignment="1" applyProtection="1">
      <alignment horizontal="left" vertical="center" shrinkToFit="1"/>
      <protection hidden="1" locked="0"/>
    </xf>
    <xf numFmtId="0" fontId="3" fillId="0" borderId="16" xfId="71" applyBorder="1" applyAlignment="1" applyProtection="1">
      <alignment horizontal="left" vertical="center" shrinkToFit="1"/>
      <protection hidden="1" locked="0"/>
    </xf>
    <xf numFmtId="0" fontId="3" fillId="0" borderId="79" xfId="71" applyBorder="1" applyAlignment="1" applyProtection="1">
      <alignment horizontal="left" vertical="center" shrinkToFit="1"/>
      <protection hidden="1" locked="0"/>
    </xf>
    <xf numFmtId="49" fontId="0" fillId="0" borderId="33" xfId="75" applyNumberFormat="1" applyFont="1" applyBorder="1" applyAlignment="1" applyProtection="1">
      <alignment vertical="center" shrinkToFit="1"/>
      <protection hidden="1" locked="0"/>
    </xf>
    <xf numFmtId="0" fontId="3" fillId="0" borderId="16" xfId="71" applyBorder="1" applyAlignment="1" applyProtection="1">
      <alignment vertical="center" shrinkToFit="1"/>
      <protection hidden="1" locked="0"/>
    </xf>
    <xf numFmtId="0" fontId="3" fillId="34" borderId="2" xfId="71" applyFill="1" applyBorder="1" applyAlignment="1" applyProtection="1">
      <alignment horizontal="center" vertical="center" shrinkToFit="1"/>
      <protection hidden="1"/>
    </xf>
    <xf numFmtId="0" fontId="3" fillId="34" borderId="76" xfId="71" applyFill="1" applyBorder="1" applyAlignment="1" applyProtection="1">
      <alignment horizontal="center" vertical="center" shrinkToFit="1"/>
      <protection hidden="1"/>
    </xf>
    <xf numFmtId="0" fontId="3" fillId="0" borderId="30" xfId="71" applyBorder="1" applyAlignment="1" applyProtection="1">
      <alignment horizontal="left" vertical="center" shrinkToFit="1"/>
      <protection hidden="1" locked="0"/>
    </xf>
    <xf numFmtId="0" fontId="3" fillId="0" borderId="78" xfId="71" applyBorder="1" applyAlignment="1" applyProtection="1">
      <alignment horizontal="left" vertical="center" shrinkToFit="1"/>
      <protection hidden="1" locked="0"/>
    </xf>
    <xf numFmtId="49" fontId="0" fillId="0" borderId="31" xfId="75" applyNumberFormat="1" applyFont="1" applyBorder="1" applyAlignment="1" applyProtection="1">
      <alignment vertical="center" shrinkToFit="1"/>
      <protection hidden="1" locked="0"/>
    </xf>
    <xf numFmtId="0" fontId="3" fillId="0" borderId="30" xfId="71" applyBorder="1" applyAlignment="1" applyProtection="1">
      <alignment vertical="center" shrinkToFit="1"/>
      <protection hidden="1" locked="0"/>
    </xf>
    <xf numFmtId="178" fontId="0" fillId="0" borderId="18" xfId="75" applyNumberFormat="1" applyFont="1" applyBorder="1" applyAlignment="1" applyProtection="1">
      <alignment vertical="center" shrinkToFit="1"/>
      <protection hidden="1" locked="0"/>
    </xf>
    <xf numFmtId="178" fontId="0" fillId="0" borderId="2" xfId="75" applyNumberFormat="1" applyFont="1" applyBorder="1" applyAlignment="1" applyProtection="1">
      <alignment vertical="center" shrinkToFit="1"/>
      <protection hidden="1" locked="0"/>
    </xf>
    <xf numFmtId="178" fontId="0" fillId="0" borderId="76" xfId="75" applyNumberFormat="1" applyFont="1" applyBorder="1" applyAlignment="1" applyProtection="1">
      <alignment vertical="center" shrinkToFit="1"/>
      <protection hidden="1" locked="0"/>
    </xf>
    <xf numFmtId="49" fontId="0" fillId="0" borderId="2" xfId="75" applyNumberFormat="1" applyFont="1" applyBorder="1" applyAlignment="1" applyProtection="1">
      <alignment vertical="center" shrinkToFit="1"/>
      <protection hidden="1" locked="0"/>
    </xf>
    <xf numFmtId="49" fontId="0" fillId="0" borderId="76" xfId="75" applyNumberFormat="1" applyFont="1" applyBorder="1" applyAlignment="1" applyProtection="1">
      <alignment vertical="center" shrinkToFit="1"/>
      <protection hidden="1" locked="0"/>
    </xf>
    <xf numFmtId="49" fontId="3" fillId="0" borderId="77" xfId="71" applyNumberFormat="1" applyBorder="1" applyAlignment="1" applyProtection="1">
      <alignment horizontal="center" vertical="center" shrinkToFit="1"/>
      <protection hidden="1" locked="0"/>
    </xf>
    <xf numFmtId="49" fontId="3" fillId="0" borderId="2" xfId="71" applyNumberFormat="1" applyBorder="1" applyAlignment="1" applyProtection="1">
      <alignment horizontal="center" vertical="center" shrinkToFit="1"/>
      <protection hidden="1" locked="0"/>
    </xf>
    <xf numFmtId="49" fontId="3" fillId="0" borderId="76" xfId="71" applyNumberFormat="1" applyBorder="1" applyAlignment="1" applyProtection="1">
      <alignment horizontal="center" vertical="center" shrinkToFit="1"/>
      <protection hidden="1" locked="0"/>
    </xf>
    <xf numFmtId="178" fontId="0" fillId="0" borderId="77" xfId="75" applyNumberFormat="1" applyFont="1" applyBorder="1" applyAlignment="1" applyProtection="1">
      <alignment horizontal="right" vertical="center" shrinkToFit="1"/>
      <protection hidden="1" locked="0"/>
    </xf>
    <xf numFmtId="178" fontId="0" fillId="0" borderId="2" xfId="75" applyNumberFormat="1" applyFont="1" applyBorder="1" applyAlignment="1" applyProtection="1">
      <alignment horizontal="right" vertical="center" shrinkToFit="1"/>
      <protection hidden="1" locked="0"/>
    </xf>
    <xf numFmtId="178" fontId="0" fillId="0" borderId="24" xfId="75" applyNumberFormat="1" applyFont="1" applyBorder="1" applyAlignment="1" applyProtection="1">
      <alignment horizontal="right" vertical="center" shrinkToFit="1"/>
      <protection hidden="1" locked="0"/>
    </xf>
    <xf numFmtId="178" fontId="0" fillId="0" borderId="18" xfId="75" applyNumberFormat="1" applyFont="1" applyBorder="1" applyAlignment="1" applyProtection="1">
      <alignment horizontal="right" vertical="center" shrinkToFit="1"/>
      <protection hidden="1"/>
    </xf>
    <xf numFmtId="0" fontId="3" fillId="0" borderId="16" xfId="71" applyBorder="1" applyAlignment="1" applyProtection="1">
      <alignment horizontal="right" vertical="center" shrinkToFit="1"/>
      <protection hidden="1"/>
    </xf>
    <xf numFmtId="0" fontId="0" fillId="34" borderId="18" xfId="75" applyFont="1" applyFill="1" applyBorder="1" applyAlignment="1" applyProtection="1">
      <alignment horizontal="center" vertical="center" shrinkToFit="1"/>
      <protection hidden="1"/>
    </xf>
    <xf numFmtId="0" fontId="0" fillId="34" borderId="2" xfId="75" applyFont="1" applyFill="1" applyBorder="1" applyAlignment="1" applyProtection="1">
      <alignment horizontal="center" vertical="center" shrinkToFit="1"/>
      <protection hidden="1"/>
    </xf>
    <xf numFmtId="0" fontId="0" fillId="34" borderId="76" xfId="75" applyFont="1" applyFill="1" applyBorder="1" applyAlignment="1" applyProtection="1">
      <alignment horizontal="center" vertical="center" shrinkToFit="1"/>
      <protection hidden="1"/>
    </xf>
    <xf numFmtId="49" fontId="0" fillId="34" borderId="77" xfId="75" applyNumberFormat="1" applyFont="1" applyFill="1" applyBorder="1" applyAlignment="1" applyProtection="1">
      <alignment horizontal="center" vertical="center"/>
      <protection hidden="1"/>
    </xf>
    <xf numFmtId="49" fontId="0" fillId="34" borderId="2" xfId="75" applyNumberFormat="1" applyFont="1" applyFill="1" applyBorder="1" applyAlignment="1" applyProtection="1">
      <alignment horizontal="center" vertical="center"/>
      <protection hidden="1"/>
    </xf>
    <xf numFmtId="49" fontId="0" fillId="34" borderId="76" xfId="75" applyNumberFormat="1" applyFont="1" applyFill="1" applyBorder="1" applyAlignment="1" applyProtection="1">
      <alignment horizontal="center" vertical="center"/>
      <protection hidden="1"/>
    </xf>
    <xf numFmtId="0" fontId="3" fillId="34" borderId="77" xfId="71" applyFill="1" applyBorder="1" applyAlignment="1" applyProtection="1">
      <alignment horizontal="center" vertical="center" shrinkToFit="1"/>
      <protection hidden="1"/>
    </xf>
    <xf numFmtId="0" fontId="3" fillId="34" borderId="24" xfId="71" applyFill="1" applyBorder="1" applyAlignment="1" applyProtection="1">
      <alignment horizontal="center" vertical="center" shrinkToFit="1"/>
      <protection hidden="1"/>
    </xf>
    <xf numFmtId="0" fontId="3" fillId="0" borderId="2" xfId="71" applyBorder="1" applyProtection="1">
      <alignment vertical="center"/>
      <protection hidden="1" locked="0"/>
    </xf>
    <xf numFmtId="0" fontId="3" fillId="0" borderId="76" xfId="71" applyBorder="1" applyProtection="1">
      <alignment vertical="center"/>
      <protection hidden="1" locked="0"/>
    </xf>
    <xf numFmtId="49" fontId="0" fillId="0" borderId="2" xfId="75" applyNumberFormat="1" applyFont="1" applyBorder="1" applyAlignment="1" applyProtection="1">
      <alignment horizontal="left" vertical="center" shrinkToFit="1"/>
      <protection hidden="1" locked="0"/>
    </xf>
    <xf numFmtId="49" fontId="0" fillId="0" borderId="76" xfId="75" applyNumberFormat="1" applyFont="1" applyBorder="1" applyAlignment="1" applyProtection="1">
      <alignment horizontal="left" vertical="center" shrinkToFit="1"/>
      <protection hidden="1" locked="0"/>
    </xf>
    <xf numFmtId="178" fontId="3" fillId="0" borderId="77" xfId="75" applyNumberFormat="1" applyBorder="1" applyAlignment="1" applyProtection="1">
      <alignment vertical="center" shrinkToFit="1"/>
      <protection hidden="1" locked="0"/>
    </xf>
    <xf numFmtId="178" fontId="3" fillId="0" borderId="2" xfId="75" applyNumberFormat="1" applyBorder="1" applyAlignment="1" applyProtection="1">
      <alignment vertical="center" shrinkToFit="1"/>
      <protection hidden="1" locked="0"/>
    </xf>
    <xf numFmtId="178" fontId="3" fillId="0" borderId="24" xfId="75" applyNumberFormat="1" applyBorder="1" applyAlignment="1" applyProtection="1">
      <alignment vertical="center" shrinkToFit="1"/>
      <protection hidden="1" locked="0"/>
    </xf>
    <xf numFmtId="178" fontId="3" fillId="0" borderId="2" xfId="75" applyNumberFormat="1" applyBorder="1" applyAlignment="1" applyProtection="1">
      <alignment horizontal="right" vertical="center" shrinkToFit="1"/>
      <protection hidden="1"/>
    </xf>
    <xf numFmtId="178" fontId="3" fillId="0" borderId="24" xfId="75" applyNumberFormat="1" applyBorder="1" applyAlignment="1" applyProtection="1">
      <alignment horizontal="right" vertical="center" shrinkToFit="1"/>
      <protection hidden="1"/>
    </xf>
    <xf numFmtId="0" fontId="3" fillId="0" borderId="2" xfId="71" applyBorder="1" applyProtection="1">
      <alignment vertical="center"/>
      <protection hidden="1"/>
    </xf>
    <xf numFmtId="0" fontId="3" fillId="0" borderId="76" xfId="71" applyBorder="1" applyProtection="1">
      <alignment vertical="center"/>
      <protection hidden="1"/>
    </xf>
    <xf numFmtId="49" fontId="3" fillId="34" borderId="24" xfId="75" applyNumberFormat="1" applyFill="1" applyBorder="1" applyAlignment="1" applyProtection="1">
      <alignment horizontal="center" vertical="center" shrinkToFit="1"/>
      <protection hidden="1"/>
    </xf>
    <xf numFmtId="176" fontId="3" fillId="0" borderId="31" xfId="75" applyNumberFormat="1" applyBorder="1" applyAlignment="1" applyProtection="1">
      <alignment vertical="center" shrinkToFit="1"/>
      <protection hidden="1" locked="0"/>
    </xf>
    <xf numFmtId="176" fontId="3" fillId="0" borderId="30" xfId="75" applyNumberFormat="1" applyBorder="1" applyAlignment="1" applyProtection="1">
      <alignment vertical="center" shrinkToFit="1"/>
      <protection hidden="1" locked="0"/>
    </xf>
    <xf numFmtId="176" fontId="3" fillId="0" borderId="59" xfId="75" applyNumberFormat="1" applyBorder="1" applyAlignment="1" applyProtection="1">
      <alignment vertical="center" shrinkToFit="1"/>
      <protection hidden="1" locked="0"/>
    </xf>
    <xf numFmtId="0" fontId="3" fillId="0" borderId="32" xfId="71" applyBorder="1" applyAlignment="1" applyProtection="1">
      <alignment vertical="center" shrinkToFit="1"/>
      <protection hidden="1" locked="0"/>
    </xf>
    <xf numFmtId="0" fontId="3" fillId="0" borderId="0" xfId="71" applyAlignment="1" applyProtection="1">
      <alignment vertical="center" shrinkToFit="1"/>
      <protection hidden="1" locked="0"/>
    </xf>
    <xf numFmtId="0" fontId="3" fillId="0" borderId="14" xfId="71" applyBorder="1" applyAlignment="1" applyProtection="1">
      <alignment vertical="center" shrinkToFit="1"/>
      <protection hidden="1" locked="0"/>
    </xf>
    <xf numFmtId="0" fontId="3" fillId="0" borderId="33" xfId="71" applyBorder="1" applyAlignment="1" applyProtection="1">
      <alignment vertical="center" shrinkToFit="1"/>
      <protection hidden="1" locked="0"/>
    </xf>
    <xf numFmtId="0" fontId="3" fillId="0" borderId="17" xfId="71" applyBorder="1" applyAlignment="1" applyProtection="1">
      <alignment vertical="center" shrinkToFit="1"/>
      <protection hidden="1" locked="0"/>
    </xf>
    <xf numFmtId="181" fontId="4" fillId="0" borderId="18" xfId="71" applyNumberFormat="1" applyFont="1" applyBorder="1" applyAlignment="1" applyProtection="1">
      <alignment horizontal="center" vertical="center"/>
      <protection hidden="1" locked="0"/>
    </xf>
    <xf numFmtId="181" fontId="4" fillId="0" borderId="2" xfId="71" applyNumberFormat="1" applyFont="1" applyBorder="1" applyAlignment="1" applyProtection="1">
      <alignment horizontal="center" vertical="center"/>
      <protection hidden="1" locked="0"/>
    </xf>
    <xf numFmtId="181" fontId="4" fillId="0" borderId="24" xfId="71" applyNumberFormat="1" applyFont="1" applyBorder="1" applyAlignment="1" applyProtection="1">
      <alignment horizontal="center" vertical="center"/>
      <protection hidden="1" locked="0"/>
    </xf>
    <xf numFmtId="183" fontId="0" fillId="0" borderId="0" xfId="75" applyNumberFormat="1" applyFont="1" applyAlignment="1" applyProtection="1">
      <alignment horizontal="center" vertical="center" shrinkToFit="1"/>
      <protection hidden="1" locked="0"/>
    </xf>
    <xf numFmtId="183" fontId="0" fillId="0" borderId="80" xfId="75" applyNumberFormat="1" applyFont="1" applyBorder="1" applyAlignment="1" applyProtection="1">
      <alignment horizontal="center" vertical="center" shrinkToFit="1"/>
      <protection hidden="1" locked="0"/>
    </xf>
    <xf numFmtId="182" fontId="3" fillId="34" borderId="19" xfId="71" applyNumberFormat="1" applyFill="1" applyBorder="1" applyAlignment="1" applyProtection="1">
      <alignment horizontal="center" vertical="center" shrinkToFit="1"/>
      <protection hidden="1"/>
    </xf>
    <xf numFmtId="182" fontId="3" fillId="34" borderId="30" xfId="71" applyNumberFormat="1" applyFill="1" applyBorder="1" applyAlignment="1" applyProtection="1">
      <alignment horizontal="center" vertical="center" shrinkToFit="1"/>
      <protection hidden="1"/>
    </xf>
    <xf numFmtId="182" fontId="3" fillId="34" borderId="59" xfId="71" applyNumberFormat="1" applyFill="1" applyBorder="1" applyAlignment="1" applyProtection="1">
      <alignment horizontal="center" vertical="center" shrinkToFit="1"/>
      <protection hidden="1"/>
    </xf>
    <xf numFmtId="182" fontId="3" fillId="34" borderId="15" xfId="71" applyNumberFormat="1" applyFill="1" applyBorder="1" applyAlignment="1" applyProtection="1">
      <alignment horizontal="center" vertical="center" shrinkToFit="1"/>
      <protection hidden="1"/>
    </xf>
    <xf numFmtId="182" fontId="3" fillId="34" borderId="16" xfId="71" applyNumberFormat="1" applyFill="1" applyBorder="1" applyAlignment="1" applyProtection="1">
      <alignment horizontal="center" vertical="center" shrinkToFit="1"/>
      <protection hidden="1"/>
    </xf>
    <xf numFmtId="182" fontId="3" fillId="34" borderId="17" xfId="71" applyNumberFormat="1" applyFill="1" applyBorder="1" applyAlignment="1" applyProtection="1">
      <alignment horizontal="center" vertical="center" shrinkToFit="1"/>
      <protection hidden="1"/>
    </xf>
    <xf numFmtId="183" fontId="0" fillId="0" borderId="16" xfId="75" applyNumberFormat="1" applyFont="1" applyBorder="1" applyAlignment="1" applyProtection="1">
      <alignment horizontal="center" vertical="center" shrinkToFit="1"/>
      <protection hidden="1" locked="0"/>
    </xf>
    <xf numFmtId="183" fontId="0" fillId="0" borderId="79" xfId="75" applyNumberFormat="1" applyFont="1" applyBorder="1" applyAlignment="1" applyProtection="1">
      <alignment horizontal="center" vertical="center" shrinkToFit="1"/>
      <protection hidden="1" locked="0"/>
    </xf>
    <xf numFmtId="0" fontId="3" fillId="0" borderId="22" xfId="71" applyBorder="1" applyAlignment="1" applyProtection="1">
      <alignment horizontal="center" vertical="center"/>
      <protection hidden="1"/>
    </xf>
    <xf numFmtId="0" fontId="3" fillId="0" borderId="63" xfId="71" applyBorder="1" applyAlignment="1" applyProtection="1">
      <alignment horizontal="center" vertical="center"/>
      <protection hidden="1"/>
    </xf>
    <xf numFmtId="0" fontId="3" fillId="0" borderId="25" xfId="71" applyBorder="1" applyAlignment="1" applyProtection="1">
      <alignment horizontal="center" vertical="center"/>
      <protection hidden="1"/>
    </xf>
    <xf numFmtId="178" fontId="0" fillId="0" borderId="19" xfId="75" applyNumberFormat="1" applyFont="1" applyBorder="1" applyAlignment="1" applyProtection="1">
      <alignment vertical="center" shrinkToFit="1"/>
      <protection hidden="1" locked="0"/>
    </xf>
    <xf numFmtId="0" fontId="3" fillId="0" borderId="78" xfId="71" applyBorder="1" applyAlignment="1" applyProtection="1">
      <alignment vertical="center" shrinkToFit="1"/>
      <protection hidden="1" locked="0"/>
    </xf>
    <xf numFmtId="0" fontId="3" fillId="0" borderId="13" xfId="71" applyBorder="1" applyAlignment="1" applyProtection="1">
      <alignment vertical="center" shrinkToFit="1"/>
      <protection hidden="1" locked="0"/>
    </xf>
    <xf numFmtId="0" fontId="3" fillId="0" borderId="80" xfId="71" applyBorder="1" applyAlignment="1" applyProtection="1">
      <alignment vertical="center" shrinkToFit="1"/>
      <protection hidden="1" locked="0"/>
    </xf>
    <xf numFmtId="0" fontId="3" fillId="0" borderId="15" xfId="71" applyBorder="1" applyAlignment="1" applyProtection="1">
      <alignment vertical="center" shrinkToFit="1"/>
      <protection hidden="1" locked="0"/>
    </xf>
    <xf numFmtId="0" fontId="3" fillId="0" borderId="79" xfId="71" applyBorder="1" applyAlignment="1" applyProtection="1">
      <alignment vertical="center" shrinkToFit="1"/>
      <protection hidden="1" locked="0"/>
    </xf>
    <xf numFmtId="49" fontId="3" fillId="0" borderId="31" xfId="75" applyNumberFormat="1" applyBorder="1" applyAlignment="1" applyProtection="1">
      <alignment vertical="center" shrinkToFit="1"/>
      <protection hidden="1" locked="0"/>
    </xf>
    <xf numFmtId="183" fontId="0" fillId="0" borderId="30" xfId="75" applyNumberFormat="1" applyFont="1" applyBorder="1" applyAlignment="1" applyProtection="1">
      <alignment horizontal="center" vertical="center" shrinkToFit="1"/>
      <protection hidden="1" locked="0"/>
    </xf>
    <xf numFmtId="183" fontId="0" fillId="0" borderId="78" xfId="75" applyNumberFormat="1" applyFont="1" applyBorder="1" applyAlignment="1" applyProtection="1">
      <alignment horizontal="center" vertical="center" shrinkToFit="1"/>
      <protection hidden="1" locked="0"/>
    </xf>
    <xf numFmtId="0" fontId="3" fillId="0" borderId="2" xfId="71" applyBorder="1" applyAlignment="1" applyProtection="1">
      <alignment vertical="center" shrinkToFit="1"/>
      <protection hidden="1"/>
    </xf>
    <xf numFmtId="0" fontId="3" fillId="0" borderId="76" xfId="71" applyBorder="1" applyAlignment="1" applyProtection="1">
      <alignment vertical="center" shrinkToFit="1"/>
      <protection hidden="1"/>
    </xf>
    <xf numFmtId="0" fontId="3" fillId="0" borderId="76" xfId="71" applyBorder="1" applyAlignment="1" applyProtection="1">
      <alignment horizontal="center" vertical="center" shrinkToFit="1"/>
      <protection hidden="1"/>
    </xf>
    <xf numFmtId="0" fontId="3" fillId="0" borderId="24" xfId="71" applyBorder="1" applyAlignment="1" applyProtection="1">
      <alignment vertical="center" shrinkToFit="1"/>
      <protection hidden="1"/>
    </xf>
    <xf numFmtId="0" fontId="3" fillId="0" borderId="24" xfId="71" applyBorder="1" applyProtection="1">
      <alignment vertical="center"/>
      <protection hidden="1"/>
    </xf>
    <xf numFmtId="178" fontId="0" fillId="0" borderId="81" xfId="75" applyNumberFormat="1" applyFont="1" applyBorder="1" applyAlignment="1" applyProtection="1">
      <alignment vertical="center" shrinkToFit="1"/>
      <protection hidden="1" locked="0"/>
    </xf>
    <xf numFmtId="0" fontId="3" fillId="0" borderId="82" xfId="71" applyBorder="1" applyAlignment="1" applyProtection="1">
      <alignment vertical="center" shrinkToFit="1"/>
      <protection hidden="1" locked="0"/>
    </xf>
    <xf numFmtId="0" fontId="3" fillId="0" borderId="83" xfId="71" applyBorder="1" applyAlignment="1" applyProtection="1">
      <alignment vertical="center" shrinkToFit="1"/>
      <protection hidden="1" locked="0"/>
    </xf>
    <xf numFmtId="49" fontId="0" fillId="0" borderId="84" xfId="75" applyNumberFormat="1" applyFont="1" applyBorder="1" applyAlignment="1" applyProtection="1">
      <alignment vertical="center" shrinkToFit="1"/>
      <protection hidden="1" locked="0"/>
    </xf>
    <xf numFmtId="49" fontId="3" fillId="0" borderId="84" xfId="75" applyNumberFormat="1" applyBorder="1" applyAlignment="1" applyProtection="1">
      <alignment vertical="center" shrinkToFit="1"/>
      <protection hidden="1" locked="0"/>
    </xf>
    <xf numFmtId="183" fontId="3" fillId="0" borderId="84" xfId="75" applyNumberFormat="1" applyBorder="1" applyAlignment="1" applyProtection="1">
      <alignment horizontal="right" vertical="center" shrinkToFit="1"/>
      <protection hidden="1" locked="0"/>
    </xf>
    <xf numFmtId="183" fontId="3" fillId="0" borderId="82" xfId="75" applyNumberFormat="1" applyBorder="1" applyAlignment="1" applyProtection="1">
      <alignment horizontal="right" vertical="center" shrinkToFit="1"/>
      <protection hidden="1" locked="0"/>
    </xf>
    <xf numFmtId="183" fontId="3" fillId="0" borderId="82" xfId="71" applyNumberFormat="1" applyBorder="1" applyAlignment="1" applyProtection="1">
      <alignment horizontal="right" vertical="center" shrinkToFit="1"/>
      <protection hidden="1" locked="0"/>
    </xf>
    <xf numFmtId="183" fontId="3" fillId="0" borderId="83" xfId="71" applyNumberFormat="1" applyBorder="1" applyAlignment="1" applyProtection="1">
      <alignment horizontal="right" vertical="center" shrinkToFit="1"/>
      <protection hidden="1" locked="0"/>
    </xf>
    <xf numFmtId="176" fontId="3" fillId="0" borderId="85" xfId="75" applyNumberFormat="1" applyBorder="1" applyAlignment="1" applyProtection="1">
      <alignment vertical="center" shrinkToFit="1"/>
      <protection hidden="1" locked="0"/>
    </xf>
    <xf numFmtId="176" fontId="3" fillId="0" borderId="86" xfId="75" applyNumberFormat="1" applyBorder="1" applyAlignment="1" applyProtection="1">
      <alignment vertical="center" shrinkToFit="1"/>
      <protection hidden="1" locked="0"/>
    </xf>
    <xf numFmtId="178" fontId="0" fillId="0" borderId="15" xfId="75" applyNumberFormat="1" applyFont="1" applyBorder="1" applyAlignment="1" applyProtection="1">
      <alignment vertical="center" shrinkToFit="1"/>
      <protection hidden="1" locked="0"/>
    </xf>
    <xf numFmtId="183" fontId="0" fillId="0" borderId="33" xfId="75" applyNumberFormat="1" applyFont="1" applyBorder="1" applyAlignment="1" applyProtection="1">
      <alignment horizontal="center" vertical="center" shrinkToFit="1"/>
      <protection hidden="1" locked="0"/>
    </xf>
    <xf numFmtId="183" fontId="3" fillId="0" borderId="16" xfId="71" applyNumberFormat="1" applyBorder="1" applyAlignment="1" applyProtection="1">
      <alignment horizontal="center" vertical="center" shrinkToFit="1"/>
      <protection hidden="1" locked="0"/>
    </xf>
    <xf numFmtId="183" fontId="3" fillId="0" borderId="79" xfId="71" applyNumberFormat="1" applyBorder="1" applyAlignment="1" applyProtection="1">
      <alignment horizontal="center" vertical="center" shrinkToFit="1"/>
      <protection hidden="1" locked="0"/>
    </xf>
    <xf numFmtId="183" fontId="3" fillId="0" borderId="84" xfId="75" applyNumberFormat="1" applyBorder="1" applyAlignment="1" applyProtection="1">
      <alignment horizontal="center" vertical="center" shrinkToFit="1"/>
      <protection hidden="1" locked="0"/>
    </xf>
    <xf numFmtId="183" fontId="3" fillId="0" borderId="82" xfId="75" applyNumberFormat="1" applyBorder="1" applyAlignment="1" applyProtection="1">
      <alignment horizontal="center" vertical="center" shrinkToFit="1"/>
      <protection hidden="1" locked="0"/>
    </xf>
    <xf numFmtId="183" fontId="3" fillId="0" borderId="82" xfId="71" applyNumberFormat="1" applyBorder="1" applyAlignment="1" applyProtection="1">
      <alignment horizontal="center" vertical="center" shrinkToFit="1"/>
      <protection hidden="1" locked="0"/>
    </xf>
    <xf numFmtId="183" fontId="3" fillId="0" borderId="83" xfId="71" applyNumberFormat="1" applyBorder="1" applyAlignment="1" applyProtection="1">
      <alignment horizontal="center" vertical="center" shrinkToFit="1"/>
      <protection hidden="1" locked="0"/>
    </xf>
    <xf numFmtId="0" fontId="3" fillId="0" borderId="0" xfId="71" applyAlignment="1" applyProtection="1">
      <alignment horizontal="left" vertical="center"/>
      <protection hidden="1"/>
    </xf>
    <xf numFmtId="49" fontId="3" fillId="34" borderId="77" xfId="75" applyNumberFormat="1" applyFill="1" applyBorder="1" applyAlignment="1" applyProtection="1">
      <alignment horizontal="center" vertical="center"/>
      <protection hidden="1"/>
    </xf>
    <xf numFmtId="0" fontId="3" fillId="0" borderId="2" xfId="71" applyBorder="1" applyAlignment="1" applyProtection="1">
      <alignment horizontal="center" vertical="center"/>
      <protection hidden="1"/>
    </xf>
    <xf numFmtId="0" fontId="3" fillId="0" borderId="76" xfId="71" applyBorder="1" applyAlignment="1" applyProtection="1">
      <alignment horizontal="center" vertical="center"/>
      <protection hidden="1"/>
    </xf>
    <xf numFmtId="0" fontId="6" fillId="36" borderId="22" xfId="71" applyFont="1" applyFill="1" applyBorder="1" applyAlignment="1">
      <alignment horizontal="center" vertical="center" wrapText="1"/>
      <protection/>
    </xf>
    <xf numFmtId="0" fontId="6" fillId="36" borderId="63" xfId="71" applyFont="1" applyFill="1" applyBorder="1" applyAlignment="1">
      <alignment horizontal="center" vertical="center" wrapText="1"/>
      <protection/>
    </xf>
    <xf numFmtId="0" fontId="6" fillId="36" borderId="25" xfId="71" applyFont="1" applyFill="1" applyBorder="1" applyAlignment="1">
      <alignment horizontal="center" vertical="center" wrapText="1"/>
      <protection/>
    </xf>
    <xf numFmtId="0" fontId="98" fillId="0" borderId="0" xfId="0" applyFont="1" applyAlignment="1">
      <alignment horizontal="center" vertical="center"/>
    </xf>
    <xf numFmtId="0" fontId="98" fillId="0" borderId="55" xfId="0" applyFont="1" applyBorder="1" applyAlignment="1">
      <alignment horizontal="center" vertical="center"/>
    </xf>
    <xf numFmtId="0" fontId="99" fillId="28" borderId="49" xfId="0" applyFont="1" applyFill="1" applyBorder="1" applyAlignment="1">
      <alignment horizontal="center" vertical="center"/>
    </xf>
    <xf numFmtId="0" fontId="99" fillId="28" borderId="73" xfId="0" applyFont="1" applyFill="1" applyBorder="1" applyAlignment="1">
      <alignment horizontal="center" vertical="center"/>
    </xf>
    <xf numFmtId="0" fontId="99" fillId="28" borderId="74" xfId="0" applyFont="1" applyFill="1" applyBorder="1" applyAlignment="1">
      <alignment horizontal="center" vertical="center"/>
    </xf>
    <xf numFmtId="0" fontId="99" fillId="28" borderId="54" xfId="0" applyFont="1" applyFill="1" applyBorder="1" applyAlignment="1">
      <alignment horizontal="center" vertical="center"/>
    </xf>
    <xf numFmtId="0" fontId="99" fillId="28" borderId="55" xfId="0" applyFont="1" applyFill="1" applyBorder="1" applyAlignment="1">
      <alignment horizontal="center" vertical="center"/>
    </xf>
    <xf numFmtId="0" fontId="99" fillId="28" borderId="7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73" fillId="41" borderId="12" xfId="0" applyFont="1" applyFill="1" applyBorder="1" applyAlignment="1">
      <alignment horizontal="center" vertical="center"/>
    </xf>
    <xf numFmtId="0" fontId="88" fillId="40" borderId="22" xfId="0" applyFont="1" applyFill="1" applyBorder="1" applyAlignment="1">
      <alignment horizontal="center" vertical="center" wrapText="1"/>
    </xf>
    <xf numFmtId="0" fontId="88" fillId="40" borderId="63" xfId="0" applyFont="1" applyFill="1" applyBorder="1" applyAlignment="1">
      <alignment horizontal="center" vertical="center"/>
    </xf>
    <xf numFmtId="0" fontId="88" fillId="40" borderId="25" xfId="0" applyFont="1" applyFill="1" applyBorder="1" applyAlignment="1">
      <alignment horizontal="center" vertical="center"/>
    </xf>
    <xf numFmtId="189" fontId="88" fillId="28" borderId="12" xfId="0" applyNumberFormat="1" applyFont="1" applyFill="1" applyBorder="1" applyAlignment="1">
      <alignment horizontal="right" vertical="center"/>
    </xf>
    <xf numFmtId="0" fontId="100" fillId="40" borderId="12" xfId="0" applyFont="1" applyFill="1" applyBorder="1" applyAlignment="1">
      <alignment horizontal="center" vertical="center"/>
    </xf>
    <xf numFmtId="189" fontId="101" fillId="28" borderId="12" xfId="0" applyNumberFormat="1" applyFont="1" applyFill="1" applyBorder="1" applyAlignment="1">
      <alignment horizontal="center" vertical="center"/>
    </xf>
    <xf numFmtId="0" fontId="101" fillId="40" borderId="12" xfId="0" applyFont="1" applyFill="1" applyBorder="1" applyAlignment="1">
      <alignment horizontal="center" vertical="center"/>
    </xf>
    <xf numFmtId="0" fontId="88" fillId="40" borderId="12" xfId="0" applyFont="1" applyFill="1" applyBorder="1" applyAlignment="1">
      <alignment horizontal="center" vertical="center"/>
    </xf>
    <xf numFmtId="0" fontId="0" fillId="0" borderId="87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 2" xfId="70"/>
    <cellStyle name="標準 2 2" xfId="71"/>
    <cellStyle name="標準 3" xfId="72"/>
    <cellStyle name="標準 4" xfId="73"/>
    <cellStyle name="標準 5" xfId="74"/>
    <cellStyle name="標準_財産目録見本" xfId="75"/>
    <cellStyle name="Followed Hyperlink" xfId="76"/>
    <cellStyle name="良い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1.1\everyoneshare\Documents%20and%20Settings\komori%202\&#12487;&#12473;&#12463;&#12488;&#12483;&#12503;\Book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あいうえお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9">
    <tabColor rgb="FFFF0000"/>
  </sheetPr>
  <dimension ref="A1:X39"/>
  <sheetViews>
    <sheetView tabSelected="1" zoomScaleSheetLayoutView="100" workbookViewId="0" topLeftCell="A1">
      <selection activeCell="S4" sqref="S4:T4"/>
    </sheetView>
  </sheetViews>
  <sheetFormatPr defaultColWidth="9.140625" defaultRowHeight="15"/>
  <cols>
    <col min="1" max="1" width="2.421875" style="1" bestFit="1" customWidth="1"/>
    <col min="2" max="2" width="3.7109375" style="1" bestFit="1" customWidth="1"/>
    <col min="3" max="3" width="9.140625" style="1" bestFit="1" customWidth="1"/>
    <col min="4" max="6" width="10.57421875" style="1" customWidth="1"/>
    <col min="7" max="7" width="3.7109375" style="1" customWidth="1"/>
    <col min="8" max="8" width="9.140625" style="1" customWidth="1"/>
    <col min="9" max="11" width="10.57421875" style="1" customWidth="1"/>
    <col min="12" max="13" width="2.421875" style="1" bestFit="1" customWidth="1"/>
    <col min="14" max="14" width="3.7109375" style="1" bestFit="1" customWidth="1"/>
    <col min="15" max="15" width="9.140625" style="1" bestFit="1" customWidth="1"/>
    <col min="16" max="18" width="10.57421875" style="1" customWidth="1"/>
    <col min="19" max="19" width="3.7109375" style="1" customWidth="1"/>
    <col min="20" max="20" width="9.140625" style="1" customWidth="1"/>
    <col min="21" max="23" width="10.57421875" style="1" customWidth="1"/>
    <col min="24" max="24" width="2.421875" style="1" bestFit="1" customWidth="1"/>
    <col min="25" max="16384" width="9.00390625" style="1" customWidth="1"/>
  </cols>
  <sheetData>
    <row r="1" spans="1:24" ht="19.5" customHeight="1">
      <c r="A1" s="225" t="s">
        <v>162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 t="s">
        <v>162</v>
      </c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</row>
    <row r="2" spans="1:24" ht="19.5" customHeight="1" thickBot="1">
      <c r="A2" s="48"/>
      <c r="B2" s="226" t="s">
        <v>163</v>
      </c>
      <c r="C2" s="226"/>
      <c r="D2" s="226"/>
      <c r="E2" s="226"/>
      <c r="F2" s="226"/>
      <c r="G2" s="226"/>
      <c r="H2" s="226"/>
      <c r="I2" s="226"/>
      <c r="J2" s="226"/>
      <c r="K2" s="226"/>
      <c r="L2" s="48"/>
      <c r="M2" s="48"/>
      <c r="N2" s="226" t="s">
        <v>164</v>
      </c>
      <c r="O2" s="226"/>
      <c r="P2" s="226"/>
      <c r="Q2" s="226"/>
      <c r="R2" s="226"/>
      <c r="S2" s="226"/>
      <c r="T2" s="226"/>
      <c r="U2" s="226"/>
      <c r="V2" s="226"/>
      <c r="W2" s="226"/>
      <c r="X2" s="48"/>
    </row>
    <row r="3" spans="2:23" ht="24" customHeight="1">
      <c r="B3" s="227" t="s">
        <v>90</v>
      </c>
      <c r="C3" s="228"/>
      <c r="D3" s="229"/>
      <c r="E3" s="229"/>
      <c r="F3" s="230"/>
      <c r="G3" s="231" t="s">
        <v>91</v>
      </c>
      <c r="H3" s="232"/>
      <c r="I3" s="233"/>
      <c r="J3" s="233"/>
      <c r="K3" s="234"/>
      <c r="N3" s="235" t="s">
        <v>90</v>
      </c>
      <c r="O3" s="236"/>
      <c r="P3" s="236"/>
      <c r="Q3" s="236"/>
      <c r="R3" s="237"/>
      <c r="S3" s="238" t="s">
        <v>287</v>
      </c>
      <c r="T3" s="239"/>
      <c r="U3" s="239"/>
      <c r="V3" s="239"/>
      <c r="W3" s="240"/>
    </row>
    <row r="4" spans="2:23" ht="24" customHeight="1">
      <c r="B4" s="207" t="s">
        <v>165</v>
      </c>
      <c r="C4" s="208"/>
      <c r="D4" s="198"/>
      <c r="E4" s="199"/>
      <c r="F4" s="200"/>
      <c r="G4" s="209" t="s">
        <v>31</v>
      </c>
      <c r="H4" s="210"/>
      <c r="I4" s="198"/>
      <c r="J4" s="199"/>
      <c r="K4" s="200"/>
      <c r="N4" s="211" t="s">
        <v>146</v>
      </c>
      <c r="O4" s="212"/>
      <c r="P4" s="198"/>
      <c r="Q4" s="199"/>
      <c r="R4" s="200"/>
      <c r="S4" s="196" t="s">
        <v>31</v>
      </c>
      <c r="T4" s="197"/>
      <c r="U4" s="198"/>
      <c r="V4" s="199"/>
      <c r="W4" s="200"/>
    </row>
    <row r="5" spans="2:23" ht="24" customHeight="1">
      <c r="B5" s="207" t="s">
        <v>93</v>
      </c>
      <c r="C5" s="208"/>
      <c r="D5" s="198"/>
      <c r="E5" s="199"/>
      <c r="F5" s="200"/>
      <c r="G5" s="209" t="s">
        <v>32</v>
      </c>
      <c r="H5" s="210"/>
      <c r="I5" s="198"/>
      <c r="J5" s="199"/>
      <c r="K5" s="200"/>
      <c r="N5" s="211" t="s">
        <v>93</v>
      </c>
      <c r="O5" s="212"/>
      <c r="P5" s="198"/>
      <c r="Q5" s="199"/>
      <c r="R5" s="200"/>
      <c r="S5" s="196" t="s">
        <v>32</v>
      </c>
      <c r="T5" s="197"/>
      <c r="U5" s="198"/>
      <c r="V5" s="199"/>
      <c r="W5" s="200"/>
    </row>
    <row r="6" spans="2:23" ht="24" customHeight="1">
      <c r="B6" s="222" t="s">
        <v>94</v>
      </c>
      <c r="C6" s="3" t="s">
        <v>95</v>
      </c>
      <c r="D6" s="198"/>
      <c r="E6" s="199"/>
      <c r="F6" s="200"/>
      <c r="G6" s="223" t="s">
        <v>33</v>
      </c>
      <c r="H6" s="4" t="s">
        <v>95</v>
      </c>
      <c r="I6" s="198"/>
      <c r="J6" s="199"/>
      <c r="K6" s="200"/>
      <c r="N6" s="216" t="s">
        <v>94</v>
      </c>
      <c r="O6" s="3" t="s">
        <v>95</v>
      </c>
      <c r="P6" s="198"/>
      <c r="Q6" s="199"/>
      <c r="R6" s="200"/>
      <c r="S6" s="214" t="s">
        <v>33</v>
      </c>
      <c r="T6" s="4" t="s">
        <v>95</v>
      </c>
      <c r="U6" s="198"/>
      <c r="V6" s="199"/>
      <c r="W6" s="200"/>
    </row>
    <row r="7" spans="2:23" ht="24" customHeight="1">
      <c r="B7" s="207"/>
      <c r="C7" s="3" t="s">
        <v>96</v>
      </c>
      <c r="D7" s="198"/>
      <c r="E7" s="199"/>
      <c r="F7" s="200"/>
      <c r="G7" s="209"/>
      <c r="H7" s="4" t="s">
        <v>34</v>
      </c>
      <c r="I7" s="198"/>
      <c r="J7" s="199"/>
      <c r="K7" s="200"/>
      <c r="N7" s="224"/>
      <c r="O7" s="3" t="s">
        <v>96</v>
      </c>
      <c r="P7" s="198"/>
      <c r="Q7" s="199"/>
      <c r="R7" s="200"/>
      <c r="S7" s="218"/>
      <c r="T7" s="4" t="s">
        <v>34</v>
      </c>
      <c r="U7" s="198"/>
      <c r="V7" s="199"/>
      <c r="W7" s="200"/>
    </row>
    <row r="8" spans="2:23" ht="24" customHeight="1">
      <c r="B8" s="207"/>
      <c r="C8" s="3" t="s">
        <v>97</v>
      </c>
      <c r="D8" s="219"/>
      <c r="E8" s="220"/>
      <c r="F8" s="221"/>
      <c r="G8" s="209"/>
      <c r="H8" s="4" t="s">
        <v>35</v>
      </c>
      <c r="I8" s="219"/>
      <c r="J8" s="220"/>
      <c r="K8" s="221"/>
      <c r="N8" s="217"/>
      <c r="O8" s="3" t="s">
        <v>97</v>
      </c>
      <c r="P8" s="198"/>
      <c r="Q8" s="199"/>
      <c r="R8" s="200"/>
      <c r="S8" s="215"/>
      <c r="T8" s="4" t="s">
        <v>35</v>
      </c>
      <c r="U8" s="198"/>
      <c r="V8" s="199"/>
      <c r="W8" s="200"/>
    </row>
    <row r="9" spans="2:23" ht="24" customHeight="1">
      <c r="B9" s="216" t="s">
        <v>98</v>
      </c>
      <c r="C9" s="3" t="s">
        <v>99</v>
      </c>
      <c r="D9" s="198"/>
      <c r="E9" s="199"/>
      <c r="F9" s="200"/>
      <c r="G9" s="214" t="s">
        <v>98</v>
      </c>
      <c r="H9" s="4" t="s">
        <v>99</v>
      </c>
      <c r="I9" s="198"/>
      <c r="J9" s="199"/>
      <c r="K9" s="200"/>
      <c r="N9" s="216" t="s">
        <v>98</v>
      </c>
      <c r="O9" s="3" t="s">
        <v>99</v>
      </c>
      <c r="P9" s="198"/>
      <c r="Q9" s="199"/>
      <c r="R9" s="200"/>
      <c r="S9" s="214" t="s">
        <v>98</v>
      </c>
      <c r="T9" s="4" t="s">
        <v>99</v>
      </c>
      <c r="U9" s="198"/>
      <c r="V9" s="199"/>
      <c r="W9" s="200"/>
    </row>
    <row r="10" spans="2:23" ht="24" customHeight="1">
      <c r="B10" s="217"/>
      <c r="C10" s="3" t="s">
        <v>100</v>
      </c>
      <c r="D10" s="198"/>
      <c r="E10" s="199"/>
      <c r="F10" s="200"/>
      <c r="G10" s="215"/>
      <c r="H10" s="4" t="s">
        <v>100</v>
      </c>
      <c r="I10" s="198"/>
      <c r="J10" s="199"/>
      <c r="K10" s="200"/>
      <c r="N10" s="217"/>
      <c r="O10" s="3" t="s">
        <v>100</v>
      </c>
      <c r="P10" s="198"/>
      <c r="Q10" s="199"/>
      <c r="R10" s="200"/>
      <c r="S10" s="215"/>
      <c r="T10" s="4" t="s">
        <v>100</v>
      </c>
      <c r="U10" s="198"/>
      <c r="V10" s="199"/>
      <c r="W10" s="200"/>
    </row>
    <row r="11" spans="2:23" ht="24" customHeight="1">
      <c r="B11" s="211" t="s">
        <v>101</v>
      </c>
      <c r="C11" s="212"/>
      <c r="D11" s="198"/>
      <c r="E11" s="199"/>
      <c r="F11" s="200"/>
      <c r="G11" s="196" t="s">
        <v>36</v>
      </c>
      <c r="H11" s="197"/>
      <c r="I11" s="198"/>
      <c r="J11" s="199"/>
      <c r="K11" s="200"/>
      <c r="N11" s="211" t="s">
        <v>101</v>
      </c>
      <c r="O11" s="212"/>
      <c r="P11" s="198"/>
      <c r="Q11" s="199"/>
      <c r="R11" s="200"/>
      <c r="S11" s="196" t="s">
        <v>36</v>
      </c>
      <c r="T11" s="197"/>
      <c r="U11" s="198"/>
      <c r="V11" s="199"/>
      <c r="W11" s="200"/>
    </row>
    <row r="12" spans="2:23" ht="24" customHeight="1">
      <c r="B12" s="207" t="s">
        <v>102</v>
      </c>
      <c r="C12" s="208"/>
      <c r="D12" s="213"/>
      <c r="E12" s="199"/>
      <c r="F12" s="200"/>
      <c r="G12" s="209" t="s">
        <v>37</v>
      </c>
      <c r="H12" s="210"/>
      <c r="I12" s="213"/>
      <c r="J12" s="199"/>
      <c r="K12" s="200"/>
      <c r="N12" s="211" t="s">
        <v>102</v>
      </c>
      <c r="O12" s="212"/>
      <c r="P12" s="198"/>
      <c r="Q12" s="199"/>
      <c r="R12" s="200"/>
      <c r="S12" s="196" t="s">
        <v>37</v>
      </c>
      <c r="T12" s="197"/>
      <c r="U12" s="198"/>
      <c r="V12" s="199"/>
      <c r="W12" s="200"/>
    </row>
    <row r="13" spans="2:23" ht="24" customHeight="1">
      <c r="B13" s="207" t="s">
        <v>103</v>
      </c>
      <c r="C13" s="208"/>
      <c r="D13" s="198"/>
      <c r="E13" s="199"/>
      <c r="F13" s="200"/>
      <c r="G13" s="209" t="s">
        <v>39</v>
      </c>
      <c r="H13" s="210"/>
      <c r="I13" s="198"/>
      <c r="J13" s="199"/>
      <c r="K13" s="200"/>
      <c r="N13" s="211" t="s">
        <v>103</v>
      </c>
      <c r="O13" s="212"/>
      <c r="P13" s="198"/>
      <c r="Q13" s="199"/>
      <c r="R13" s="200"/>
      <c r="S13" s="196" t="s">
        <v>39</v>
      </c>
      <c r="T13" s="197"/>
      <c r="U13" s="198"/>
      <c r="V13" s="199"/>
      <c r="W13" s="200"/>
    </row>
    <row r="14" ht="12" customHeight="1" thickBot="1"/>
    <row r="15" spans="2:23" ht="24" customHeight="1" thickBot="1">
      <c r="B15" s="157" t="s">
        <v>104</v>
      </c>
      <c r="C15" s="158"/>
      <c r="D15" s="158"/>
      <c r="E15" s="158"/>
      <c r="F15" s="159"/>
      <c r="G15" s="157" t="s">
        <v>105</v>
      </c>
      <c r="H15" s="158"/>
      <c r="I15" s="158"/>
      <c r="J15" s="158"/>
      <c r="K15" s="159"/>
      <c r="N15" s="157" t="s">
        <v>147</v>
      </c>
      <c r="O15" s="158"/>
      <c r="P15" s="158"/>
      <c r="Q15" s="158"/>
      <c r="R15" s="158"/>
      <c r="S15" s="158"/>
      <c r="T15" s="158"/>
      <c r="U15" s="158"/>
      <c r="V15" s="158"/>
      <c r="W15" s="159"/>
    </row>
    <row r="16" spans="2:23" ht="24" customHeight="1">
      <c r="B16" s="201" t="s">
        <v>106</v>
      </c>
      <c r="C16" s="202"/>
      <c r="D16" s="154" t="s">
        <v>0</v>
      </c>
      <c r="E16" s="155"/>
      <c r="F16" s="156"/>
      <c r="G16" s="160" t="s">
        <v>107</v>
      </c>
      <c r="H16" s="161"/>
      <c r="I16" s="154" t="s">
        <v>0</v>
      </c>
      <c r="J16" s="155"/>
      <c r="K16" s="156"/>
      <c r="N16" s="193" t="s">
        <v>148</v>
      </c>
      <c r="O16" s="30" t="s">
        <v>31</v>
      </c>
      <c r="P16" s="190"/>
      <c r="Q16" s="191"/>
      <c r="R16" s="192"/>
      <c r="S16" s="193" t="s">
        <v>149</v>
      </c>
      <c r="T16" s="30" t="s">
        <v>31</v>
      </c>
      <c r="U16" s="190"/>
      <c r="V16" s="191"/>
      <c r="W16" s="192"/>
    </row>
    <row r="17" spans="2:23" ht="24" customHeight="1">
      <c r="B17" s="203"/>
      <c r="C17" s="204"/>
      <c r="D17" s="132" t="s">
        <v>108</v>
      </c>
      <c r="E17" s="133"/>
      <c r="F17" s="134"/>
      <c r="G17" s="135" t="s">
        <v>109</v>
      </c>
      <c r="H17" s="136"/>
      <c r="I17" s="132"/>
      <c r="J17" s="133"/>
      <c r="K17" s="134"/>
      <c r="N17" s="194"/>
      <c r="O17" s="31" t="s">
        <v>32</v>
      </c>
      <c r="P17" s="139"/>
      <c r="Q17" s="140"/>
      <c r="R17" s="141"/>
      <c r="S17" s="194"/>
      <c r="T17" s="31" t="s">
        <v>32</v>
      </c>
      <c r="U17" s="139"/>
      <c r="V17" s="140"/>
      <c r="W17" s="141"/>
    </row>
    <row r="18" spans="2:23" ht="24" customHeight="1">
      <c r="B18" s="203"/>
      <c r="C18" s="204"/>
      <c r="D18" s="15" t="s">
        <v>166</v>
      </c>
      <c r="E18" s="145"/>
      <c r="F18" s="146"/>
      <c r="G18" s="177" t="s">
        <v>82</v>
      </c>
      <c r="H18" s="178"/>
      <c r="I18" s="165" t="s">
        <v>111</v>
      </c>
      <c r="J18" s="166"/>
      <c r="K18" s="167"/>
      <c r="N18" s="194"/>
      <c r="O18" s="31" t="s">
        <v>37</v>
      </c>
      <c r="P18" s="182"/>
      <c r="Q18" s="183"/>
      <c r="R18" s="184"/>
      <c r="S18" s="194"/>
      <c r="T18" s="31" t="s">
        <v>37</v>
      </c>
      <c r="U18" s="182"/>
      <c r="V18" s="183"/>
      <c r="W18" s="184"/>
    </row>
    <row r="19" spans="2:23" ht="24" customHeight="1" thickBot="1">
      <c r="B19" s="205"/>
      <c r="C19" s="206"/>
      <c r="D19" s="16" t="s">
        <v>167</v>
      </c>
      <c r="E19" s="185"/>
      <c r="F19" s="186"/>
      <c r="G19" s="137" t="s">
        <v>113</v>
      </c>
      <c r="H19" s="138"/>
      <c r="I19" s="132" t="s">
        <v>1</v>
      </c>
      <c r="J19" s="133"/>
      <c r="K19" s="134"/>
      <c r="N19" s="194"/>
      <c r="O19" s="31" t="s">
        <v>38</v>
      </c>
      <c r="P19" s="187"/>
      <c r="Q19" s="188"/>
      <c r="R19" s="189"/>
      <c r="S19" s="194"/>
      <c r="T19" s="31" t="s">
        <v>38</v>
      </c>
      <c r="U19" s="187"/>
      <c r="V19" s="188"/>
      <c r="W19" s="189"/>
    </row>
    <row r="20" spans="2:23" ht="24" customHeight="1">
      <c r="B20" s="152" t="s">
        <v>114</v>
      </c>
      <c r="C20" s="18" t="s">
        <v>168</v>
      </c>
      <c r="D20" s="17" t="s">
        <v>169</v>
      </c>
      <c r="E20" s="180"/>
      <c r="F20" s="181"/>
      <c r="G20" s="176"/>
      <c r="H20" s="151"/>
      <c r="I20" s="132" t="s">
        <v>117</v>
      </c>
      <c r="J20" s="133"/>
      <c r="K20" s="134"/>
      <c r="N20" s="194"/>
      <c r="O20" s="31" t="s">
        <v>152</v>
      </c>
      <c r="P20" s="139"/>
      <c r="Q20" s="140"/>
      <c r="R20" s="141"/>
      <c r="S20" s="194"/>
      <c r="T20" s="31" t="s">
        <v>152</v>
      </c>
      <c r="U20" s="139"/>
      <c r="V20" s="140"/>
      <c r="W20" s="141"/>
    </row>
    <row r="21" spans="2:23" ht="24" customHeight="1">
      <c r="B21" s="179"/>
      <c r="C21" s="19" t="s">
        <v>170</v>
      </c>
      <c r="D21" s="15" t="s">
        <v>169</v>
      </c>
      <c r="E21" s="145"/>
      <c r="F21" s="146"/>
      <c r="G21" s="176"/>
      <c r="H21" s="151"/>
      <c r="I21" s="132" t="s">
        <v>119</v>
      </c>
      <c r="J21" s="133"/>
      <c r="K21" s="134"/>
      <c r="N21" s="194"/>
      <c r="O21" s="31" t="s">
        <v>153</v>
      </c>
      <c r="P21" s="139"/>
      <c r="Q21" s="140"/>
      <c r="R21" s="141"/>
      <c r="S21" s="194"/>
      <c r="T21" s="31" t="s">
        <v>153</v>
      </c>
      <c r="U21" s="139"/>
      <c r="V21" s="140"/>
      <c r="W21" s="141"/>
    </row>
    <row r="22" spans="2:23" ht="24" customHeight="1">
      <c r="B22" s="179"/>
      <c r="C22" s="19" t="s">
        <v>171</v>
      </c>
      <c r="D22" s="15" t="s">
        <v>169</v>
      </c>
      <c r="E22" s="145"/>
      <c r="F22" s="146"/>
      <c r="G22" s="177"/>
      <c r="H22" s="178"/>
      <c r="I22" s="147" t="s">
        <v>156</v>
      </c>
      <c r="J22" s="148"/>
      <c r="K22" s="24" t="s">
        <v>122</v>
      </c>
      <c r="N22" s="194"/>
      <c r="O22" s="31" t="s">
        <v>154</v>
      </c>
      <c r="P22" s="15" t="s">
        <v>172</v>
      </c>
      <c r="Q22" s="174" t="s">
        <v>138</v>
      </c>
      <c r="R22" s="175"/>
      <c r="S22" s="194"/>
      <c r="T22" s="31" t="s">
        <v>154</v>
      </c>
      <c r="U22" s="15" t="s">
        <v>172</v>
      </c>
      <c r="V22" s="174" t="s">
        <v>138</v>
      </c>
      <c r="W22" s="175"/>
    </row>
    <row r="23" spans="2:23" ht="24" customHeight="1">
      <c r="B23" s="179"/>
      <c r="C23" s="19" t="s">
        <v>123</v>
      </c>
      <c r="D23" s="15" t="s">
        <v>124</v>
      </c>
      <c r="E23" s="145"/>
      <c r="F23" s="146"/>
      <c r="G23" s="137" t="s">
        <v>125</v>
      </c>
      <c r="H23" s="138"/>
      <c r="I23" s="25" t="s">
        <v>126</v>
      </c>
      <c r="J23" s="132"/>
      <c r="K23" s="134"/>
      <c r="N23" s="194"/>
      <c r="O23" s="31" t="s">
        <v>157</v>
      </c>
      <c r="P23" s="132" t="s">
        <v>119</v>
      </c>
      <c r="Q23" s="133"/>
      <c r="R23" s="134"/>
      <c r="S23" s="194"/>
      <c r="T23" s="31" t="s">
        <v>157</v>
      </c>
      <c r="U23" s="132" t="s">
        <v>119</v>
      </c>
      <c r="V23" s="133"/>
      <c r="W23" s="134"/>
    </row>
    <row r="24" spans="2:23" ht="24" customHeight="1">
      <c r="B24" s="179"/>
      <c r="C24" s="19"/>
      <c r="D24" s="15" t="s">
        <v>124</v>
      </c>
      <c r="E24" s="145"/>
      <c r="F24" s="146"/>
      <c r="G24" s="176"/>
      <c r="H24" s="151"/>
      <c r="I24" s="25" t="s">
        <v>127</v>
      </c>
      <c r="J24" s="132"/>
      <c r="K24" s="134"/>
      <c r="N24" s="194"/>
      <c r="O24" s="31" t="s">
        <v>173</v>
      </c>
      <c r="P24" s="132"/>
      <c r="Q24" s="133"/>
      <c r="R24" s="134"/>
      <c r="S24" s="194"/>
      <c r="T24" s="31" t="s">
        <v>173</v>
      </c>
      <c r="U24" s="132"/>
      <c r="V24" s="133"/>
      <c r="W24" s="134"/>
    </row>
    <row r="25" spans="2:23" ht="24" customHeight="1">
      <c r="B25" s="179"/>
      <c r="C25" s="19"/>
      <c r="D25" s="15" t="s">
        <v>124</v>
      </c>
      <c r="E25" s="145"/>
      <c r="F25" s="146"/>
      <c r="G25" s="176"/>
      <c r="H25" s="151"/>
      <c r="I25" s="25" t="s">
        <v>128</v>
      </c>
      <c r="J25" s="132" t="s">
        <v>184</v>
      </c>
      <c r="K25" s="134"/>
      <c r="N25" s="194"/>
      <c r="O25" s="23"/>
      <c r="P25" s="168"/>
      <c r="Q25" s="169"/>
      <c r="R25" s="170"/>
      <c r="S25" s="194"/>
      <c r="T25" s="23"/>
      <c r="U25" s="168"/>
      <c r="V25" s="169"/>
      <c r="W25" s="170"/>
    </row>
    <row r="26" spans="2:23" ht="24" customHeight="1">
      <c r="B26" s="179"/>
      <c r="C26" s="19"/>
      <c r="D26" s="15" t="s">
        <v>124</v>
      </c>
      <c r="E26" s="145"/>
      <c r="F26" s="146"/>
      <c r="G26" s="176"/>
      <c r="H26" s="151"/>
      <c r="I26" s="25" t="s">
        <v>129</v>
      </c>
      <c r="J26" s="132"/>
      <c r="K26" s="134"/>
      <c r="N26" s="194"/>
      <c r="O26" s="23" t="s">
        <v>109</v>
      </c>
      <c r="P26" s="171"/>
      <c r="Q26" s="172"/>
      <c r="R26" s="173"/>
      <c r="S26" s="194"/>
      <c r="T26" s="31" t="s">
        <v>109</v>
      </c>
      <c r="U26" s="171"/>
      <c r="V26" s="172"/>
      <c r="W26" s="173"/>
    </row>
    <row r="27" spans="2:23" ht="24" customHeight="1" thickBot="1">
      <c r="B27" s="179"/>
      <c r="C27" s="20"/>
      <c r="D27" s="15" t="s">
        <v>124</v>
      </c>
      <c r="E27" s="145"/>
      <c r="F27" s="146"/>
      <c r="G27" s="177"/>
      <c r="H27" s="178"/>
      <c r="I27" s="26" t="s">
        <v>130</v>
      </c>
      <c r="J27" s="132"/>
      <c r="K27" s="134"/>
      <c r="N27" s="194"/>
      <c r="O27" s="162" t="s">
        <v>174</v>
      </c>
      <c r="P27" s="25" t="s">
        <v>126</v>
      </c>
      <c r="Q27" s="132"/>
      <c r="R27" s="134"/>
      <c r="S27" s="194"/>
      <c r="T27" s="162" t="s">
        <v>174</v>
      </c>
      <c r="U27" s="25" t="s">
        <v>126</v>
      </c>
      <c r="V27" s="132"/>
      <c r="W27" s="134"/>
    </row>
    <row r="28" spans="2:23" ht="24" customHeight="1" thickBot="1">
      <c r="B28" s="152" t="s">
        <v>131</v>
      </c>
      <c r="C28" s="21" t="s">
        <v>132</v>
      </c>
      <c r="D28" s="154" t="s">
        <v>0</v>
      </c>
      <c r="E28" s="155"/>
      <c r="F28" s="156"/>
      <c r="G28" s="157" t="s">
        <v>133</v>
      </c>
      <c r="H28" s="158"/>
      <c r="I28" s="158"/>
      <c r="J28" s="158"/>
      <c r="K28" s="159"/>
      <c r="N28" s="194"/>
      <c r="O28" s="163"/>
      <c r="P28" s="25" t="s">
        <v>127</v>
      </c>
      <c r="Q28" s="132"/>
      <c r="R28" s="134"/>
      <c r="S28" s="194"/>
      <c r="T28" s="163"/>
      <c r="U28" s="25" t="s">
        <v>127</v>
      </c>
      <c r="V28" s="132"/>
      <c r="W28" s="134"/>
    </row>
    <row r="29" spans="2:23" ht="24" customHeight="1">
      <c r="B29" s="153"/>
      <c r="C29" s="22" t="s">
        <v>134</v>
      </c>
      <c r="D29" s="132"/>
      <c r="E29" s="133"/>
      <c r="F29" s="134"/>
      <c r="G29" s="160" t="s">
        <v>109</v>
      </c>
      <c r="H29" s="161"/>
      <c r="I29" s="154"/>
      <c r="J29" s="155"/>
      <c r="K29" s="156"/>
      <c r="N29" s="194"/>
      <c r="O29" s="163"/>
      <c r="P29" s="25" t="s">
        <v>128</v>
      </c>
      <c r="Q29" s="132" t="s">
        <v>184</v>
      </c>
      <c r="R29" s="134"/>
      <c r="S29" s="194"/>
      <c r="T29" s="163"/>
      <c r="U29" s="25" t="s">
        <v>128</v>
      </c>
      <c r="V29" s="132" t="s">
        <v>184</v>
      </c>
      <c r="W29" s="134"/>
    </row>
    <row r="30" spans="2:23" ht="24" customHeight="1">
      <c r="B30" s="153"/>
      <c r="C30" s="22" t="s">
        <v>135</v>
      </c>
      <c r="D30" s="165" t="s">
        <v>111</v>
      </c>
      <c r="E30" s="166"/>
      <c r="F30" s="167"/>
      <c r="G30" s="135" t="s">
        <v>136</v>
      </c>
      <c r="H30" s="136"/>
      <c r="I30" s="132" t="s">
        <v>117</v>
      </c>
      <c r="J30" s="133"/>
      <c r="K30" s="134"/>
      <c r="N30" s="194"/>
      <c r="O30" s="163"/>
      <c r="P30" s="25" t="s">
        <v>129</v>
      </c>
      <c r="Q30" s="132"/>
      <c r="R30" s="134"/>
      <c r="S30" s="194"/>
      <c r="T30" s="163"/>
      <c r="U30" s="25" t="s">
        <v>129</v>
      </c>
      <c r="V30" s="132"/>
      <c r="W30" s="134"/>
    </row>
    <row r="31" spans="2:23" ht="24" customHeight="1">
      <c r="B31" s="153"/>
      <c r="C31" s="150" t="s">
        <v>137</v>
      </c>
      <c r="D31" s="132" t="s">
        <v>1</v>
      </c>
      <c r="E31" s="133"/>
      <c r="F31" s="134"/>
      <c r="G31" s="135"/>
      <c r="H31" s="136"/>
      <c r="I31" s="132" t="s">
        <v>119</v>
      </c>
      <c r="J31" s="133"/>
      <c r="K31" s="134"/>
      <c r="N31" s="194"/>
      <c r="O31" s="164"/>
      <c r="P31" s="28" t="s">
        <v>130</v>
      </c>
      <c r="Q31" s="132"/>
      <c r="R31" s="134"/>
      <c r="S31" s="194"/>
      <c r="T31" s="164"/>
      <c r="U31" s="28" t="s">
        <v>130</v>
      </c>
      <c r="V31" s="132"/>
      <c r="W31" s="134"/>
    </row>
    <row r="32" spans="2:23" ht="24" customHeight="1">
      <c r="B32" s="153"/>
      <c r="C32" s="151"/>
      <c r="D32" s="132" t="s">
        <v>117</v>
      </c>
      <c r="E32" s="133"/>
      <c r="F32" s="134"/>
      <c r="G32" s="135"/>
      <c r="H32" s="136"/>
      <c r="I32" s="147" t="s">
        <v>138</v>
      </c>
      <c r="J32" s="148"/>
      <c r="K32" s="24" t="s">
        <v>122</v>
      </c>
      <c r="N32" s="194"/>
      <c r="O32" s="149" t="s">
        <v>175</v>
      </c>
      <c r="P32" s="14" t="s">
        <v>172</v>
      </c>
      <c r="Q32" s="132" t="s">
        <v>176</v>
      </c>
      <c r="R32" s="134"/>
      <c r="S32" s="194"/>
      <c r="T32" s="149" t="s">
        <v>175</v>
      </c>
      <c r="U32" s="14" t="s">
        <v>172</v>
      </c>
      <c r="V32" s="132" t="s">
        <v>176</v>
      </c>
      <c r="W32" s="134"/>
    </row>
    <row r="33" spans="2:23" ht="24" customHeight="1">
      <c r="B33" s="153"/>
      <c r="C33" s="151"/>
      <c r="D33" s="132" t="s">
        <v>119</v>
      </c>
      <c r="E33" s="133"/>
      <c r="F33" s="134"/>
      <c r="G33" s="135" t="s">
        <v>139</v>
      </c>
      <c r="H33" s="136"/>
      <c r="I33" s="139"/>
      <c r="J33" s="140"/>
      <c r="K33" s="141"/>
      <c r="N33" s="194"/>
      <c r="O33" s="149"/>
      <c r="P33" s="2" t="s">
        <v>185</v>
      </c>
      <c r="Q33" s="145"/>
      <c r="R33" s="146"/>
      <c r="S33" s="194"/>
      <c r="T33" s="149"/>
      <c r="U33" s="2" t="s">
        <v>185</v>
      </c>
      <c r="V33" s="145"/>
      <c r="W33" s="146"/>
    </row>
    <row r="34" spans="2:23" ht="24" customHeight="1" thickBot="1">
      <c r="B34" s="153"/>
      <c r="C34" s="151"/>
      <c r="D34" s="147" t="s">
        <v>138</v>
      </c>
      <c r="E34" s="148"/>
      <c r="F34" s="29" t="s">
        <v>122</v>
      </c>
      <c r="G34" s="137"/>
      <c r="H34" s="138"/>
      <c r="I34" s="142"/>
      <c r="J34" s="143"/>
      <c r="K34" s="144"/>
      <c r="N34" s="194"/>
      <c r="O34" s="149"/>
      <c r="P34" s="2"/>
      <c r="Q34" s="145"/>
      <c r="R34" s="146"/>
      <c r="S34" s="194"/>
      <c r="T34" s="149"/>
      <c r="U34" s="2"/>
      <c r="V34" s="145"/>
      <c r="W34" s="146"/>
    </row>
    <row r="35" spans="2:23" ht="24" customHeight="1" thickBot="1">
      <c r="B35" s="122" t="s">
        <v>140</v>
      </c>
      <c r="C35" s="123"/>
      <c r="D35" s="27" t="s">
        <v>141</v>
      </c>
      <c r="E35" s="124"/>
      <c r="F35" s="124"/>
      <c r="G35" s="125" t="s">
        <v>142</v>
      </c>
      <c r="H35" s="126"/>
      <c r="I35" s="124"/>
      <c r="J35" s="124"/>
      <c r="K35" s="127"/>
      <c r="N35" s="195"/>
      <c r="O35" s="130" t="s">
        <v>186</v>
      </c>
      <c r="P35" s="131"/>
      <c r="Q35" s="128" t="s">
        <v>187</v>
      </c>
      <c r="R35" s="129"/>
      <c r="S35" s="195"/>
      <c r="T35" s="130" t="s">
        <v>186</v>
      </c>
      <c r="U35" s="131"/>
      <c r="V35" s="128" t="s">
        <v>187</v>
      </c>
      <c r="W35" s="129"/>
    </row>
    <row r="36" ht="12" customHeight="1"/>
    <row r="37" spans="2:23" ht="24" customHeight="1">
      <c r="B37" s="119" t="s">
        <v>40</v>
      </c>
      <c r="C37" s="120"/>
      <c r="D37" s="120"/>
      <c r="E37" s="120"/>
      <c r="F37" s="120"/>
      <c r="G37" s="120"/>
      <c r="H37" s="120"/>
      <c r="I37" s="120"/>
      <c r="J37" s="120"/>
      <c r="K37" s="121"/>
      <c r="N37" s="119" t="s">
        <v>40</v>
      </c>
      <c r="O37" s="120"/>
      <c r="P37" s="120"/>
      <c r="Q37" s="120"/>
      <c r="R37" s="120"/>
      <c r="S37" s="120"/>
      <c r="T37" s="120"/>
      <c r="U37" s="120"/>
      <c r="V37" s="120"/>
      <c r="W37" s="121"/>
    </row>
    <row r="38" spans="2:23" ht="24" customHeight="1">
      <c r="B38" s="5"/>
      <c r="C38" s="6"/>
      <c r="D38" s="6"/>
      <c r="E38" s="6"/>
      <c r="F38" s="6"/>
      <c r="G38" s="6"/>
      <c r="H38" s="6"/>
      <c r="I38" s="6"/>
      <c r="J38" s="6"/>
      <c r="K38" s="7"/>
      <c r="N38" s="5"/>
      <c r="O38" s="6"/>
      <c r="P38" s="6"/>
      <c r="Q38" s="6"/>
      <c r="R38" s="6"/>
      <c r="S38" s="6"/>
      <c r="T38" s="6"/>
      <c r="U38" s="6"/>
      <c r="V38" s="6"/>
      <c r="W38" s="7"/>
    </row>
    <row r="39" spans="2:23" ht="24" customHeight="1">
      <c r="B39" s="8"/>
      <c r="C39" s="9"/>
      <c r="D39" s="9"/>
      <c r="E39" s="9"/>
      <c r="F39" s="9"/>
      <c r="G39" s="9"/>
      <c r="H39" s="9"/>
      <c r="I39" s="9"/>
      <c r="J39" s="9"/>
      <c r="K39" s="10"/>
      <c r="N39" s="8"/>
      <c r="O39" s="9"/>
      <c r="P39" s="9"/>
      <c r="Q39" s="9"/>
      <c r="R39" s="9"/>
      <c r="S39" s="9"/>
      <c r="T39" s="9"/>
      <c r="U39" s="9"/>
      <c r="V39" s="9"/>
      <c r="W39" s="10"/>
    </row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5.75" customHeight="1"/>
    <row r="56" ht="15.75" customHeight="1"/>
    <row r="57" ht="15.75" customHeight="1"/>
  </sheetData>
  <sheetProtection/>
  <mergeCells count="182">
    <mergeCell ref="A1:L1"/>
    <mergeCell ref="M1:X1"/>
    <mergeCell ref="B2:K2"/>
    <mergeCell ref="N2:W2"/>
    <mergeCell ref="B3:F3"/>
    <mergeCell ref="G3:K3"/>
    <mergeCell ref="N3:R3"/>
    <mergeCell ref="S3:W3"/>
    <mergeCell ref="B4:C4"/>
    <mergeCell ref="D4:F4"/>
    <mergeCell ref="G4:H4"/>
    <mergeCell ref="I4:K4"/>
    <mergeCell ref="N4:O4"/>
    <mergeCell ref="P4:R4"/>
    <mergeCell ref="S4:T4"/>
    <mergeCell ref="U4:W4"/>
    <mergeCell ref="B5:C5"/>
    <mergeCell ref="D5:F5"/>
    <mergeCell ref="G5:H5"/>
    <mergeCell ref="I5:K5"/>
    <mergeCell ref="N5:O5"/>
    <mergeCell ref="P5:R5"/>
    <mergeCell ref="S5:T5"/>
    <mergeCell ref="U5:W5"/>
    <mergeCell ref="B6:B8"/>
    <mergeCell ref="D6:F6"/>
    <mergeCell ref="G6:G8"/>
    <mergeCell ref="I6:K6"/>
    <mergeCell ref="N6:N8"/>
    <mergeCell ref="P6:R6"/>
    <mergeCell ref="S6:S8"/>
    <mergeCell ref="U6:W6"/>
    <mergeCell ref="D7:F7"/>
    <mergeCell ref="I7:K7"/>
    <mergeCell ref="P7:R7"/>
    <mergeCell ref="U7:W7"/>
    <mergeCell ref="D8:F8"/>
    <mergeCell ref="I8:K8"/>
    <mergeCell ref="P8:R8"/>
    <mergeCell ref="U8:W8"/>
    <mergeCell ref="B9:B10"/>
    <mergeCell ref="D9:F9"/>
    <mergeCell ref="G9:G10"/>
    <mergeCell ref="I9:K9"/>
    <mergeCell ref="N9:N10"/>
    <mergeCell ref="P9:R9"/>
    <mergeCell ref="S9:S10"/>
    <mergeCell ref="U9:W9"/>
    <mergeCell ref="D10:F10"/>
    <mergeCell ref="I10:K10"/>
    <mergeCell ref="P10:R10"/>
    <mergeCell ref="U10:W10"/>
    <mergeCell ref="B11:C11"/>
    <mergeCell ref="D11:F11"/>
    <mergeCell ref="G11:H11"/>
    <mergeCell ref="I11:K11"/>
    <mergeCell ref="N11:O11"/>
    <mergeCell ref="P11:R11"/>
    <mergeCell ref="S11:T11"/>
    <mergeCell ref="U11:W11"/>
    <mergeCell ref="B12:C12"/>
    <mergeCell ref="D12:F12"/>
    <mergeCell ref="G12:H12"/>
    <mergeCell ref="I12:K12"/>
    <mergeCell ref="N12:O12"/>
    <mergeCell ref="P12:R12"/>
    <mergeCell ref="S12:T12"/>
    <mergeCell ref="U12:W12"/>
    <mergeCell ref="B13:C13"/>
    <mergeCell ref="D13:F13"/>
    <mergeCell ref="G13:H13"/>
    <mergeCell ref="I13:K13"/>
    <mergeCell ref="N13:O13"/>
    <mergeCell ref="P13:R13"/>
    <mergeCell ref="S13:T13"/>
    <mergeCell ref="U13:W13"/>
    <mergeCell ref="B15:F15"/>
    <mergeCell ref="G15:K15"/>
    <mergeCell ref="N15:W15"/>
    <mergeCell ref="B16:C19"/>
    <mergeCell ref="D16:F16"/>
    <mergeCell ref="G16:H16"/>
    <mergeCell ref="I16:K16"/>
    <mergeCell ref="N16:N35"/>
    <mergeCell ref="P16:R16"/>
    <mergeCell ref="S16:S35"/>
    <mergeCell ref="U16:W16"/>
    <mergeCell ref="D17:F17"/>
    <mergeCell ref="G17:H17"/>
    <mergeCell ref="I17:K17"/>
    <mergeCell ref="P17:R17"/>
    <mergeCell ref="U17:W17"/>
    <mergeCell ref="E18:F18"/>
    <mergeCell ref="G18:H18"/>
    <mergeCell ref="I18:K18"/>
    <mergeCell ref="P18:R18"/>
    <mergeCell ref="U18:W18"/>
    <mergeCell ref="E19:F19"/>
    <mergeCell ref="G19:H22"/>
    <mergeCell ref="I19:K19"/>
    <mergeCell ref="P19:R19"/>
    <mergeCell ref="U19:W19"/>
    <mergeCell ref="I22:J22"/>
    <mergeCell ref="Q22:R22"/>
    <mergeCell ref="B20:B27"/>
    <mergeCell ref="E20:F20"/>
    <mergeCell ref="I20:K20"/>
    <mergeCell ref="P20:R20"/>
    <mergeCell ref="U20:W20"/>
    <mergeCell ref="E21:F21"/>
    <mergeCell ref="I21:K21"/>
    <mergeCell ref="P21:R21"/>
    <mergeCell ref="U21:W21"/>
    <mergeCell ref="E22:F22"/>
    <mergeCell ref="V22:W22"/>
    <mergeCell ref="E23:F23"/>
    <mergeCell ref="G23:H27"/>
    <mergeCell ref="J23:K23"/>
    <mergeCell ref="P23:R23"/>
    <mergeCell ref="U23:W23"/>
    <mergeCell ref="E24:F24"/>
    <mergeCell ref="J24:K24"/>
    <mergeCell ref="P24:R24"/>
    <mergeCell ref="U24:W24"/>
    <mergeCell ref="E25:F25"/>
    <mergeCell ref="J25:K25"/>
    <mergeCell ref="P25:R25"/>
    <mergeCell ref="U25:W25"/>
    <mergeCell ref="E26:F26"/>
    <mergeCell ref="J26:K26"/>
    <mergeCell ref="P26:R26"/>
    <mergeCell ref="U26:W26"/>
    <mergeCell ref="E27:F27"/>
    <mergeCell ref="J27:K27"/>
    <mergeCell ref="O27:O31"/>
    <mergeCell ref="Q27:R27"/>
    <mergeCell ref="T27:T31"/>
    <mergeCell ref="V27:W27"/>
    <mergeCell ref="D30:F30"/>
    <mergeCell ref="G30:H32"/>
    <mergeCell ref="I30:K30"/>
    <mergeCell ref="Q30:R30"/>
    <mergeCell ref="B28:B34"/>
    <mergeCell ref="D28:F28"/>
    <mergeCell ref="G28:K28"/>
    <mergeCell ref="Q28:R28"/>
    <mergeCell ref="V28:W28"/>
    <mergeCell ref="D29:F29"/>
    <mergeCell ref="G29:H29"/>
    <mergeCell ref="I29:K29"/>
    <mergeCell ref="Q29:R29"/>
    <mergeCell ref="V29:W29"/>
    <mergeCell ref="V30:W30"/>
    <mergeCell ref="C31:C34"/>
    <mergeCell ref="D31:F31"/>
    <mergeCell ref="I31:K31"/>
    <mergeCell ref="Q31:R31"/>
    <mergeCell ref="V31:W31"/>
    <mergeCell ref="D32:F32"/>
    <mergeCell ref="I32:J32"/>
    <mergeCell ref="Q32:R32"/>
    <mergeCell ref="V32:W32"/>
    <mergeCell ref="D33:F33"/>
    <mergeCell ref="G33:H34"/>
    <mergeCell ref="I33:K34"/>
    <mergeCell ref="Q33:R33"/>
    <mergeCell ref="V33:W33"/>
    <mergeCell ref="D34:E34"/>
    <mergeCell ref="Q34:R34"/>
    <mergeCell ref="V34:W34"/>
    <mergeCell ref="O32:O34"/>
    <mergeCell ref="T32:T34"/>
    <mergeCell ref="B37:K37"/>
    <mergeCell ref="N37:W37"/>
    <mergeCell ref="B35:C35"/>
    <mergeCell ref="E35:F35"/>
    <mergeCell ref="G35:H35"/>
    <mergeCell ref="I35:K35"/>
    <mergeCell ref="Q35:R35"/>
    <mergeCell ref="V35:W35"/>
    <mergeCell ref="O35:P35"/>
    <mergeCell ref="T35:U35"/>
  </mergeCells>
  <dataValidations count="4">
    <dataValidation allowBlank="1" showInputMessage="1" showErrorMessage="1" imeMode="on" sqref="C13:E13 H13:J13 O13:Q13 T13:V13"/>
    <dataValidation allowBlank="1" showInputMessage="1" showErrorMessage="1" imeMode="off" sqref="I18:J18 D30:E30 P22 U22"/>
    <dataValidation type="list" allowBlank="1" showInputMessage="1" showErrorMessage="1" sqref="D16:E16 I16:J16 D28:E28">
      <formula1>"有り・無し,有り,無し"</formula1>
    </dataValidation>
    <dataValidation type="list" allowBlank="1" showInputMessage="1" showErrorMessage="1" sqref="I19:J19 D31:E31">
      <formula1>"一括・分割,一括,分割"</formula1>
    </dataValidation>
  </dataValidation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scale="95" r:id="rId1"/>
  <headerFooter alignWithMargins="0">
    <oddHeader>&amp;L&amp;"TBP丸ｺﾞｼｯｸDE,太字"&amp;12離婚協議書・公正証書　必要事項記入シート&amp;R&amp;"ＭＳ Ｐゴシック,太字"&amp;12行政書士　東京中央法務オフィス</oddHeader>
    <oddFooter>&amp;Cメール：kotake@e-gyoseishoshi.com&amp;RFAX：03-6268-9018</oddFooter>
  </headerFooter>
  <colBreaks count="1" manualBreakCount="1">
    <brk id="12" max="3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>
    <tabColor rgb="FFFF0000"/>
  </sheetPr>
  <dimension ref="B2:L5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0" bestFit="1" customWidth="1"/>
    <col min="2" max="2" width="9.7109375" style="0" bestFit="1" customWidth="1"/>
    <col min="3" max="3" width="11.00390625" style="0" bestFit="1" customWidth="1"/>
    <col min="4" max="4" width="5.7109375" style="0" bestFit="1" customWidth="1"/>
    <col min="5" max="5" width="15.140625" style="0" bestFit="1" customWidth="1"/>
    <col min="6" max="6" width="2.421875" style="0" bestFit="1" customWidth="1"/>
    <col min="7" max="7" width="7.8515625" style="0" bestFit="1" customWidth="1"/>
    <col min="8" max="8" width="13.57421875" style="0" bestFit="1" customWidth="1"/>
    <col min="9" max="9" width="9.8515625" style="0" bestFit="1" customWidth="1"/>
    <col min="10" max="10" width="5.28125" style="0" bestFit="1" customWidth="1"/>
    <col min="11" max="11" width="6.421875" style="0" bestFit="1" customWidth="1"/>
    <col min="12" max="12" width="15.7109375" style="0" bestFit="1" customWidth="1"/>
    <col min="13" max="13" width="2.421875" style="0" bestFit="1" customWidth="1"/>
    <col min="14" max="14" width="7.57421875" style="0" customWidth="1"/>
  </cols>
  <sheetData>
    <row r="2" spans="2:12" ht="13.5">
      <c r="B2" s="465" t="s">
        <v>266</v>
      </c>
      <c r="C2" s="465"/>
      <c r="D2" s="465"/>
      <c r="E2" s="465"/>
      <c r="F2" s="465"/>
      <c r="G2" s="465"/>
      <c r="H2" s="465"/>
      <c r="I2" s="465"/>
      <c r="J2" s="465"/>
      <c r="K2" s="465"/>
      <c r="L2" s="465"/>
    </row>
    <row r="3" spans="2:12" ht="14.25" customHeight="1" thickBot="1"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</row>
    <row r="4" spans="2:12" ht="13.5" customHeight="1">
      <c r="B4" s="467" t="s">
        <v>267</v>
      </c>
      <c r="C4" s="468"/>
      <c r="D4" s="468"/>
      <c r="E4" s="468"/>
      <c r="F4" s="468"/>
      <c r="G4" s="468"/>
      <c r="H4" s="468"/>
      <c r="I4" s="468"/>
      <c r="J4" s="468"/>
      <c r="K4" s="468"/>
      <c r="L4" s="469"/>
    </row>
    <row r="5" spans="2:12" ht="14.25" customHeight="1" thickBot="1">
      <c r="B5" s="470"/>
      <c r="C5" s="471"/>
      <c r="D5" s="471"/>
      <c r="E5" s="471"/>
      <c r="F5" s="471"/>
      <c r="G5" s="471"/>
      <c r="H5" s="471"/>
      <c r="I5" s="471"/>
      <c r="J5" s="471"/>
      <c r="K5" s="471"/>
      <c r="L5" s="472"/>
    </row>
    <row r="7" spans="2:5" ht="13.5">
      <c r="B7" s="102" t="s">
        <v>154</v>
      </c>
      <c r="C7" s="103" t="s">
        <v>268</v>
      </c>
      <c r="D7" s="103" t="s">
        <v>269</v>
      </c>
      <c r="E7" s="103" t="s">
        <v>270</v>
      </c>
    </row>
    <row r="8" spans="3:7" ht="13.5">
      <c r="C8" s="56"/>
      <c r="D8" s="56"/>
      <c r="E8" s="104">
        <f>IF(C8="","",C8*IF(D8&gt;120,120,D8))</f>
      </c>
      <c r="G8" s="105" t="s">
        <v>271</v>
      </c>
    </row>
    <row r="9" spans="3:5" ht="13.5">
      <c r="C9" s="56"/>
      <c r="D9" s="56"/>
      <c r="E9" s="104">
        <f>IF(C9="","",C9*D9)</f>
      </c>
    </row>
    <row r="10" spans="3:5" ht="13.5">
      <c r="C10" s="56"/>
      <c r="D10" s="56"/>
      <c r="E10" s="104">
        <f>IF(C10="","",C10*D10)</f>
      </c>
    </row>
    <row r="11" spans="3:5" ht="13.5">
      <c r="C11" s="56"/>
      <c r="D11" s="56"/>
      <c r="E11" s="104">
        <f>IF(C11="","",C11*D11)</f>
      </c>
    </row>
    <row r="12" spans="3:5" ht="14.25" thickBot="1">
      <c r="C12" s="56"/>
      <c r="D12" s="56"/>
      <c r="E12" s="104">
        <f>IF(C12="","",C12*D12)</f>
      </c>
    </row>
    <row r="13" ht="14.25" thickBot="1">
      <c r="E13" s="106">
        <f>SUM(E8:E12)</f>
        <v>0</v>
      </c>
    </row>
    <row r="14" ht="14.25" thickBot="1"/>
    <row r="15" spans="2:12" ht="14.25" thickBot="1">
      <c r="B15" s="102" t="s">
        <v>272</v>
      </c>
      <c r="C15" s="107" t="s">
        <v>273</v>
      </c>
      <c r="D15" s="108">
        <f>IF(C15="あり",1,0)</f>
        <v>0</v>
      </c>
      <c r="E15" s="109">
        <f>IF(C15="あり",5000000*D15,0)</f>
        <v>0</v>
      </c>
      <c r="J15" s="473" t="s">
        <v>274</v>
      </c>
      <c r="K15" s="474"/>
      <c r="L15" s="106">
        <f>E13+E15</f>
        <v>0</v>
      </c>
    </row>
    <row r="16" spans="10:12" ht="14.25" thickBot="1">
      <c r="J16" s="473" t="s">
        <v>275</v>
      </c>
      <c r="K16" s="473"/>
      <c r="L16" s="106">
        <f>IF(L15=0,0,IF(L15&gt;'手数料'!$E$4,IF(L15&gt;'手数料'!$E$5,IF(L15&gt;'手数料'!$E$8,IF(L15&gt;'手数料'!$E$13,IF(L15&gt;'手数料'!$E$33,IF(L15&gt;'手数料'!$E$53,'手数料'!$F$54,'手数料'!$F$53),'手数料'!$F$33),'手数料'!$F$13),'手数料'!$F$8),'手数料'!$F$5),'手数料'!$F$4))</f>
        <v>0</v>
      </c>
    </row>
    <row r="18" spans="2:12" ht="14.25" thickBot="1"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</row>
    <row r="20" spans="2:5" ht="13.5">
      <c r="B20" s="102" t="s">
        <v>276</v>
      </c>
      <c r="C20" s="103" t="s">
        <v>268</v>
      </c>
      <c r="D20" s="103" t="s">
        <v>269</v>
      </c>
      <c r="E20" s="103" t="s">
        <v>270</v>
      </c>
    </row>
    <row r="21" spans="3:5" ht="13.5">
      <c r="C21" s="56"/>
      <c r="D21" s="56"/>
      <c r="E21" s="104">
        <f>IF(C21="","",C21*D21)</f>
      </c>
    </row>
    <row r="22" spans="3:5" ht="14.25" thickBot="1">
      <c r="C22" s="56"/>
      <c r="D22" s="56"/>
      <c r="E22" s="111"/>
    </row>
    <row r="23" spans="3:5" ht="14.25" thickBot="1">
      <c r="C23" s="112"/>
      <c r="D23" s="112"/>
      <c r="E23" s="106">
        <f>SUM(E21:E22)</f>
        <v>0</v>
      </c>
    </row>
    <row r="25" spans="2:12" ht="13.5">
      <c r="B25" s="102" t="s">
        <v>277</v>
      </c>
      <c r="C25" s="103" t="s">
        <v>268</v>
      </c>
      <c r="D25" s="103" t="s">
        <v>269</v>
      </c>
      <c r="E25" s="103" t="s">
        <v>270</v>
      </c>
      <c r="G25" s="102" t="s">
        <v>278</v>
      </c>
      <c r="H25" s="103" t="s">
        <v>279</v>
      </c>
      <c r="I25" s="475" t="s">
        <v>280</v>
      </c>
      <c r="J25" s="475"/>
      <c r="K25" s="475"/>
      <c r="L25" s="103" t="s">
        <v>274</v>
      </c>
    </row>
    <row r="26" spans="2:12" ht="13.5">
      <c r="B26" s="113"/>
      <c r="C26" s="56"/>
      <c r="D26" s="56"/>
      <c r="E26" s="104">
        <f>IF(C26="","",C26*D26)</f>
      </c>
      <c r="H26" s="56"/>
      <c r="I26" s="56"/>
      <c r="J26" s="114" t="s">
        <v>53</v>
      </c>
      <c r="K26" s="56">
        <v>1</v>
      </c>
      <c r="L26" s="104">
        <f>IF(H26=0,0,IF(OR(I26=0,K26=0),0,H26*K26/I26))</f>
        <v>0</v>
      </c>
    </row>
    <row r="27" spans="2:12" ht="13.5">
      <c r="B27" s="113"/>
      <c r="C27" s="56"/>
      <c r="D27" s="56"/>
      <c r="E27" s="104">
        <f>IF(C27="","",C27*D27)</f>
      </c>
      <c r="H27" s="56"/>
      <c r="I27" s="56"/>
      <c r="J27" s="114" t="s">
        <v>53</v>
      </c>
      <c r="K27" s="56">
        <v>1</v>
      </c>
      <c r="L27" s="104">
        <f>IF(H27=0,0,IF(OR(I27=0,K27=0),0,H27*K27/I27))</f>
        <v>0</v>
      </c>
    </row>
    <row r="28" spans="2:12" ht="13.5">
      <c r="B28" s="113"/>
      <c r="C28" s="56"/>
      <c r="D28" s="56"/>
      <c r="E28" s="104">
        <f>IF(C28="","",C28*D28)</f>
      </c>
      <c r="H28" s="56"/>
      <c r="I28" s="56"/>
      <c r="J28" s="114" t="s">
        <v>53</v>
      </c>
      <c r="K28" s="56">
        <v>1</v>
      </c>
      <c r="L28" s="104">
        <f>IF(H28=0,0,IF(OR(I28=0,K28=0),0,H28*K28/I28))</f>
        <v>0</v>
      </c>
    </row>
    <row r="29" spans="2:12" ht="13.5">
      <c r="B29" s="113"/>
      <c r="C29" s="56"/>
      <c r="D29" s="56"/>
      <c r="E29" s="104">
        <f>IF(C29="","",C29*D29)</f>
      </c>
      <c r="H29" s="56"/>
      <c r="I29" s="56"/>
      <c r="J29" s="114" t="s">
        <v>53</v>
      </c>
      <c r="K29" s="56">
        <v>1</v>
      </c>
      <c r="L29" s="104">
        <f>IF(H29=0,0,IF(OR(I29=0,K29=0),0,H29*K29/I29))</f>
        <v>0</v>
      </c>
    </row>
    <row r="30" spans="2:12" ht="14.25" thickBot="1">
      <c r="B30" s="57"/>
      <c r="C30" s="56"/>
      <c r="D30" s="56"/>
      <c r="E30" s="104">
        <f>IF(C30="","",C30*D30)</f>
      </c>
      <c r="H30" s="56"/>
      <c r="I30" s="56"/>
      <c r="J30" s="114" t="s">
        <v>53</v>
      </c>
      <c r="K30" s="56">
        <v>1</v>
      </c>
      <c r="L30" s="104">
        <f>IF(H30=0,0,IF(OR(I30=0,K30=0),0,H30*K30/I30))</f>
        <v>0</v>
      </c>
    </row>
    <row r="31" spans="5:12" ht="14.25" thickBot="1">
      <c r="E31" s="106">
        <f>SUM(E26:E30)</f>
        <v>0</v>
      </c>
      <c r="L31" s="106">
        <f>SUM(L26:L30)</f>
        <v>0</v>
      </c>
    </row>
    <row r="32" ht="14.25" thickBot="1"/>
    <row r="33" spans="2:12" ht="14.25" thickBot="1">
      <c r="B33" s="102" t="s">
        <v>272</v>
      </c>
      <c r="C33" s="107" t="s">
        <v>273</v>
      </c>
      <c r="D33" s="108">
        <f>IF(C33="あり",1,0)</f>
        <v>0</v>
      </c>
      <c r="E33" s="109">
        <f>IF(C33="あり",5000000*D33,0)</f>
        <v>0</v>
      </c>
      <c r="J33" s="473" t="s">
        <v>274</v>
      </c>
      <c r="K33" s="474"/>
      <c r="L33" s="106">
        <f>E23+E31+E33+L31</f>
        <v>0</v>
      </c>
    </row>
    <row r="34" spans="10:12" ht="14.25" thickBot="1">
      <c r="J34" s="473" t="s">
        <v>275</v>
      </c>
      <c r="K34" s="473"/>
      <c r="L34" s="106">
        <f>IF(L33=0,0,IF(L33&gt;'手数料'!$E$4,IF(L33&gt;'手数料'!$E$5,IF(L33&gt;'手数料'!$E$8,IF(L33&gt;'手数料'!$E$13,IF(L33&gt;'手数料'!$E$33,IF(L33&gt;'手数料'!$E$53,'手数料'!$F$54,'手数料'!$F$53),'手数料'!$F$33),'手数料'!$F$13),'手数料'!$F$8),'手数料'!$F$5),'手数料'!$F$4))</f>
        <v>0</v>
      </c>
    </row>
    <row r="35" ht="14.25" thickBot="1"/>
    <row r="36" spans="2:12" ht="14.25" thickBot="1">
      <c r="B36" s="102" t="s">
        <v>281</v>
      </c>
      <c r="C36" s="107" t="s">
        <v>273</v>
      </c>
      <c r="D36" s="108">
        <f>IF(C36="あり",1,0)</f>
        <v>0</v>
      </c>
      <c r="E36" s="109">
        <f>IF(C36="あり",5000000*D36,0)</f>
        <v>0</v>
      </c>
      <c r="J36" s="473" t="s">
        <v>275</v>
      </c>
      <c r="K36" s="473"/>
      <c r="L36" s="106">
        <f>IF(D36=0,0,11000)</f>
        <v>0</v>
      </c>
    </row>
    <row r="38" spans="2:12" ht="14.25" thickBot="1"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</row>
    <row r="41" spans="2:5" ht="17.25">
      <c r="B41" s="476" t="s">
        <v>282</v>
      </c>
      <c r="C41" s="115" t="s">
        <v>154</v>
      </c>
      <c r="D41" s="479">
        <f>L16</f>
        <v>0</v>
      </c>
      <c r="E41" s="479"/>
    </row>
    <row r="42" spans="2:5" ht="17.25">
      <c r="B42" s="477"/>
      <c r="C42" s="115" t="s">
        <v>277</v>
      </c>
      <c r="D42" s="479">
        <f>L34</f>
        <v>0</v>
      </c>
      <c r="E42" s="479"/>
    </row>
    <row r="43" spans="2:5" ht="17.25">
      <c r="B43" s="478"/>
      <c r="C43" s="115" t="s">
        <v>281</v>
      </c>
      <c r="D43" s="479">
        <f>L36</f>
        <v>0</v>
      </c>
      <c r="E43" s="479"/>
    </row>
    <row r="44" spans="2:5" ht="17.25">
      <c r="B44" s="483" t="s">
        <v>283</v>
      </c>
      <c r="C44" s="483"/>
      <c r="D44" s="479">
        <f>IF(SUM(D41:E43)=0,0,4000+IF(D36=1,4000,0)+IF(C36="あり",2000,0)+IF(C28&lt;&gt;0,2000,0)+IF(H26&lt;&gt;0,2000,0))</f>
        <v>0</v>
      </c>
      <c r="E44" s="479"/>
    </row>
    <row r="45" spans="2:8" ht="17.25">
      <c r="B45" s="483" t="s">
        <v>284</v>
      </c>
      <c r="C45" s="483"/>
      <c r="D45" s="479">
        <f>IF(D44=0,0,2775*G45)</f>
        <v>0</v>
      </c>
      <c r="E45" s="479"/>
      <c r="G45" s="116">
        <v>1</v>
      </c>
      <c r="H45" s="117"/>
    </row>
    <row r="47" spans="2:5" ht="21">
      <c r="B47" s="482" t="s">
        <v>285</v>
      </c>
      <c r="C47" s="482"/>
      <c r="D47" s="481">
        <f>SUM(D41:D45)</f>
        <v>0</v>
      </c>
      <c r="E47" s="481"/>
    </row>
    <row r="49" spans="2:12" ht="14.25" thickBot="1"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</row>
    <row r="51" spans="2:5" ht="21">
      <c r="B51" s="480" t="s">
        <v>286</v>
      </c>
      <c r="C51" s="480"/>
      <c r="D51" s="481">
        <f>IF(OR(L36&lt;&gt;0,COUNTA(C8:C12)&gt;2),77000,55000)</f>
        <v>55000</v>
      </c>
      <c r="E51" s="481"/>
    </row>
    <row r="53" spans="2:12" ht="14.25" thickBot="1"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</row>
    <row r="55" spans="2:5" ht="21">
      <c r="B55" s="482" t="s">
        <v>285</v>
      </c>
      <c r="C55" s="482"/>
      <c r="D55" s="481">
        <f>D47+D51</f>
        <v>55000</v>
      </c>
      <c r="E55" s="481"/>
    </row>
  </sheetData>
  <sheetProtection/>
  <mergeCells count="22">
    <mergeCell ref="B51:C51"/>
    <mergeCell ref="D51:E51"/>
    <mergeCell ref="B55:C55"/>
    <mergeCell ref="D55:E55"/>
    <mergeCell ref="B44:C44"/>
    <mergeCell ref="D44:E44"/>
    <mergeCell ref="B45:C45"/>
    <mergeCell ref="D45:E45"/>
    <mergeCell ref="B47:C47"/>
    <mergeCell ref="D47:E47"/>
    <mergeCell ref="J34:K34"/>
    <mergeCell ref="J36:K36"/>
    <mergeCell ref="B41:B43"/>
    <mergeCell ref="D41:E41"/>
    <mergeCell ref="D42:E42"/>
    <mergeCell ref="D43:E43"/>
    <mergeCell ref="B2:L3"/>
    <mergeCell ref="B4:L5"/>
    <mergeCell ref="J15:K15"/>
    <mergeCell ref="J16:K16"/>
    <mergeCell ref="I25:K25"/>
    <mergeCell ref="J33:K33"/>
  </mergeCells>
  <dataValidations count="1">
    <dataValidation type="list" allowBlank="1" showInputMessage="1" showErrorMessage="1" sqref="C33 C15 C36">
      <formula1>"あり,なし"</formula1>
    </dataValidation>
  </dataValidations>
  <printOptions/>
  <pageMargins left="0.5905511811023623" right="0.3937007874015748" top="0.7480314960629921" bottom="0.7480314960629921" header="0.31496062992125984" footer="0.31496062992125984"/>
  <pageSetup horizontalDpi="600" verticalDpi="600" orientation="portrait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/>
  <dimension ref="B3:J92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0.421875" style="0" bestFit="1" customWidth="1"/>
    <col min="3" max="3" width="18.00390625" style="0" bestFit="1" customWidth="1"/>
    <col min="5" max="5" width="13.57421875" style="0" bestFit="1" customWidth="1"/>
    <col min="6" max="6" width="8.421875" style="0" bestFit="1" customWidth="1"/>
    <col min="8" max="9" width="9.8515625" style="0" bestFit="1" customWidth="1"/>
  </cols>
  <sheetData>
    <row r="2" ht="14.25" thickBot="1"/>
    <row r="3" spans="2:10" ht="24">
      <c r="B3" s="76" t="s">
        <v>211</v>
      </c>
      <c r="C3" s="77" t="s">
        <v>212</v>
      </c>
      <c r="E3" s="78" t="s">
        <v>213</v>
      </c>
      <c r="F3" s="78" t="s">
        <v>214</v>
      </c>
      <c r="H3" s="56">
        <v>2000001</v>
      </c>
      <c r="I3" s="56">
        <f>IF(H3&lt;E53+1,(INT((H3-1)/1000000)+1)*1000000,(INT((H3-1)/50000000)+1)*50000000)</f>
        <v>3000000</v>
      </c>
      <c r="J3" s="57">
        <f>VLOOKUP(I3,E4:F9999,2,0)</f>
        <v>11000</v>
      </c>
    </row>
    <row r="4" spans="2:6" ht="13.5">
      <c r="B4" s="79" t="s">
        <v>215</v>
      </c>
      <c r="C4" s="80">
        <v>5000</v>
      </c>
      <c r="E4" s="56">
        <v>1000000</v>
      </c>
      <c r="F4" s="56">
        <v>5000</v>
      </c>
    </row>
    <row r="5" spans="2:8" ht="13.5">
      <c r="B5" s="79" t="s">
        <v>216</v>
      </c>
      <c r="C5" s="80">
        <v>7000</v>
      </c>
      <c r="E5" s="56">
        <v>2000000</v>
      </c>
      <c r="F5" s="56">
        <v>7000</v>
      </c>
      <c r="H5">
        <f>VLOOKUP(IF(H3&lt;E53+1,(INT((H3-1)/1000000)+1)*1000000,(INT((H3-1)/50000000)+1)*50000000),E4:F9999,2,0)</f>
        <v>11000</v>
      </c>
    </row>
    <row r="6" spans="2:6" ht="13.5">
      <c r="B6" s="79" t="s">
        <v>217</v>
      </c>
      <c r="C6" s="80">
        <v>11000</v>
      </c>
      <c r="E6" s="56">
        <v>3000000</v>
      </c>
      <c r="F6" s="56">
        <v>11000</v>
      </c>
    </row>
    <row r="7" spans="2:6" ht="13.5">
      <c r="B7" s="79" t="s">
        <v>218</v>
      </c>
      <c r="C7" s="80">
        <v>17000</v>
      </c>
      <c r="E7" s="56">
        <v>4000000</v>
      </c>
      <c r="F7" s="56">
        <v>11000</v>
      </c>
    </row>
    <row r="8" spans="2:6" ht="13.5">
      <c r="B8" s="79" t="s">
        <v>219</v>
      </c>
      <c r="C8" s="80">
        <v>23000</v>
      </c>
      <c r="E8" s="56">
        <v>5000000</v>
      </c>
      <c r="F8" s="56">
        <v>11000</v>
      </c>
    </row>
    <row r="9" spans="2:6" ht="13.5">
      <c r="B9" s="79" t="s">
        <v>220</v>
      </c>
      <c r="C9" s="80">
        <v>29000</v>
      </c>
      <c r="E9" s="56">
        <v>6000000</v>
      </c>
      <c r="F9" s="56">
        <v>17000</v>
      </c>
    </row>
    <row r="10" spans="2:6" ht="13.5">
      <c r="B10" s="79" t="s">
        <v>221</v>
      </c>
      <c r="C10" s="80">
        <v>43000</v>
      </c>
      <c r="E10" s="56">
        <v>7000000</v>
      </c>
      <c r="F10" s="56">
        <v>17000</v>
      </c>
    </row>
    <row r="11" spans="2:6" ht="13.5">
      <c r="B11" s="484" t="s">
        <v>222</v>
      </c>
      <c r="C11" s="485"/>
      <c r="E11" s="56">
        <v>8000000</v>
      </c>
      <c r="F11" s="56">
        <v>17000</v>
      </c>
    </row>
    <row r="12" spans="2:6" ht="13.5">
      <c r="B12" s="484" t="s">
        <v>223</v>
      </c>
      <c r="C12" s="485"/>
      <c r="E12" s="56">
        <v>9000000</v>
      </c>
      <c r="F12" s="56">
        <v>17000</v>
      </c>
    </row>
    <row r="13" spans="2:6" ht="14.25" thickBot="1">
      <c r="B13" s="486" t="s">
        <v>224</v>
      </c>
      <c r="C13" s="487"/>
      <c r="E13" s="56">
        <v>10000000</v>
      </c>
      <c r="F13" s="56">
        <v>17000</v>
      </c>
    </row>
    <row r="14" spans="5:6" ht="13.5">
      <c r="E14" s="56">
        <v>11000000</v>
      </c>
      <c r="F14" s="56">
        <v>23000</v>
      </c>
    </row>
    <row r="15" spans="5:6" ht="13.5">
      <c r="E15" s="56">
        <v>12000000</v>
      </c>
      <c r="F15" s="56">
        <v>23000</v>
      </c>
    </row>
    <row r="16" spans="5:6" ht="13.5">
      <c r="E16" s="56">
        <v>13000000</v>
      </c>
      <c r="F16" s="56">
        <v>23000</v>
      </c>
    </row>
    <row r="17" spans="5:6" ht="13.5">
      <c r="E17" s="56">
        <v>14000000</v>
      </c>
      <c r="F17" s="56">
        <v>23000</v>
      </c>
    </row>
    <row r="18" spans="5:6" ht="13.5">
      <c r="E18" s="56">
        <v>15000000</v>
      </c>
      <c r="F18" s="56">
        <v>23000</v>
      </c>
    </row>
    <row r="19" spans="5:6" ht="13.5">
      <c r="E19" s="56">
        <v>16000000</v>
      </c>
      <c r="F19" s="56">
        <v>23000</v>
      </c>
    </row>
    <row r="20" spans="5:6" ht="13.5">
      <c r="E20" s="56">
        <v>17000000</v>
      </c>
      <c r="F20" s="56">
        <v>23000</v>
      </c>
    </row>
    <row r="21" spans="5:6" ht="13.5">
      <c r="E21" s="56">
        <v>18000000</v>
      </c>
      <c r="F21" s="56">
        <v>23000</v>
      </c>
    </row>
    <row r="22" spans="5:6" ht="13.5">
      <c r="E22" s="56">
        <v>19000000</v>
      </c>
      <c r="F22" s="56">
        <v>23000</v>
      </c>
    </row>
    <row r="23" spans="5:6" ht="13.5">
      <c r="E23" s="56">
        <v>20000000</v>
      </c>
      <c r="F23" s="56">
        <v>23000</v>
      </c>
    </row>
    <row r="24" spans="5:6" ht="13.5">
      <c r="E24" s="56">
        <v>21000000</v>
      </c>
      <c r="F24" s="56">
        <v>23000</v>
      </c>
    </row>
    <row r="25" spans="5:6" ht="13.5">
      <c r="E25" s="56">
        <v>22000000</v>
      </c>
      <c r="F25" s="56">
        <v>23000</v>
      </c>
    </row>
    <row r="26" spans="5:6" ht="13.5">
      <c r="E26" s="56">
        <v>23000000</v>
      </c>
      <c r="F26" s="56">
        <v>23000</v>
      </c>
    </row>
    <row r="27" spans="5:6" ht="13.5">
      <c r="E27" s="56">
        <v>24000000</v>
      </c>
      <c r="F27" s="56">
        <v>23000</v>
      </c>
    </row>
    <row r="28" spans="5:6" ht="13.5">
      <c r="E28" s="56">
        <v>25000000</v>
      </c>
      <c r="F28" s="56">
        <v>23000</v>
      </c>
    </row>
    <row r="29" spans="5:6" ht="13.5">
      <c r="E29" s="56">
        <v>26000000</v>
      </c>
      <c r="F29" s="56">
        <v>23000</v>
      </c>
    </row>
    <row r="30" spans="5:6" ht="13.5">
      <c r="E30" s="56">
        <v>27000000</v>
      </c>
      <c r="F30" s="56">
        <v>23000</v>
      </c>
    </row>
    <row r="31" spans="5:6" ht="13.5">
      <c r="E31" s="56">
        <v>28000000</v>
      </c>
      <c r="F31" s="56">
        <v>23000</v>
      </c>
    </row>
    <row r="32" spans="5:6" ht="13.5">
      <c r="E32" s="56">
        <v>29000000</v>
      </c>
      <c r="F32" s="56">
        <v>23000</v>
      </c>
    </row>
    <row r="33" spans="5:6" ht="13.5">
      <c r="E33" s="56">
        <v>30000000</v>
      </c>
      <c r="F33" s="56">
        <v>23000</v>
      </c>
    </row>
    <row r="34" spans="5:6" ht="13.5">
      <c r="E34" s="56">
        <v>31000000</v>
      </c>
      <c r="F34" s="56">
        <v>29000</v>
      </c>
    </row>
    <row r="35" spans="5:6" ht="13.5">
      <c r="E35" s="56">
        <v>32000000</v>
      </c>
      <c r="F35" s="56">
        <v>29000</v>
      </c>
    </row>
    <row r="36" spans="5:6" ht="13.5">
      <c r="E36" s="56">
        <v>33000000</v>
      </c>
      <c r="F36" s="56">
        <v>29000</v>
      </c>
    </row>
    <row r="37" spans="5:6" ht="13.5">
      <c r="E37" s="56">
        <v>34000000</v>
      </c>
      <c r="F37" s="56">
        <v>29000</v>
      </c>
    </row>
    <row r="38" spans="5:6" ht="13.5">
      <c r="E38" s="56">
        <v>35000000</v>
      </c>
      <c r="F38" s="56">
        <v>29000</v>
      </c>
    </row>
    <row r="39" spans="5:6" ht="13.5">
      <c r="E39" s="56">
        <v>36000000</v>
      </c>
      <c r="F39" s="56">
        <v>29000</v>
      </c>
    </row>
    <row r="40" spans="5:6" ht="13.5">
      <c r="E40" s="56">
        <v>37000000</v>
      </c>
      <c r="F40" s="56">
        <v>29000</v>
      </c>
    </row>
    <row r="41" spans="5:6" ht="13.5">
      <c r="E41" s="56">
        <v>38000000</v>
      </c>
      <c r="F41" s="56">
        <v>29000</v>
      </c>
    </row>
    <row r="42" spans="5:6" ht="13.5">
      <c r="E42" s="56">
        <v>39000000</v>
      </c>
      <c r="F42" s="56">
        <v>29000</v>
      </c>
    </row>
    <row r="43" spans="5:6" ht="13.5">
      <c r="E43" s="56">
        <v>40000000</v>
      </c>
      <c r="F43" s="56">
        <v>29000</v>
      </c>
    </row>
    <row r="44" spans="5:6" ht="13.5">
      <c r="E44" s="56">
        <v>41000000</v>
      </c>
      <c r="F44" s="56">
        <v>29000</v>
      </c>
    </row>
    <row r="45" spans="5:6" ht="13.5">
      <c r="E45" s="56">
        <v>42000000</v>
      </c>
      <c r="F45" s="56">
        <v>29000</v>
      </c>
    </row>
    <row r="46" spans="5:6" ht="13.5">
      <c r="E46" s="56">
        <v>43000000</v>
      </c>
      <c r="F46" s="56">
        <v>29000</v>
      </c>
    </row>
    <row r="47" spans="5:6" ht="13.5">
      <c r="E47" s="56">
        <v>44000000</v>
      </c>
      <c r="F47" s="56">
        <v>29000</v>
      </c>
    </row>
    <row r="48" spans="5:6" ht="13.5">
      <c r="E48" s="56">
        <v>45000000</v>
      </c>
      <c r="F48" s="56">
        <v>29000</v>
      </c>
    </row>
    <row r="49" spans="5:6" ht="13.5">
      <c r="E49" s="56">
        <v>46000000</v>
      </c>
      <c r="F49" s="56">
        <v>29000</v>
      </c>
    </row>
    <row r="50" spans="5:6" ht="13.5">
      <c r="E50" s="56">
        <v>47000000</v>
      </c>
      <c r="F50" s="56">
        <v>29000</v>
      </c>
    </row>
    <row r="51" spans="5:6" ht="13.5">
      <c r="E51" s="56">
        <v>48000000</v>
      </c>
      <c r="F51" s="56">
        <v>29000</v>
      </c>
    </row>
    <row r="52" spans="5:6" ht="13.5">
      <c r="E52" s="56">
        <v>49000000</v>
      </c>
      <c r="F52" s="56">
        <v>29000</v>
      </c>
    </row>
    <row r="53" spans="5:6" ht="14.25" thickBot="1">
      <c r="E53" s="81">
        <v>50000000</v>
      </c>
      <c r="F53" s="81">
        <v>29000</v>
      </c>
    </row>
    <row r="54" spans="5:6" ht="13.5">
      <c r="E54" s="82">
        <v>100000000</v>
      </c>
      <c r="F54" s="82">
        <v>43000</v>
      </c>
    </row>
    <row r="55" spans="5:6" ht="13.5">
      <c r="E55" s="56">
        <f>E54+50000000</f>
        <v>150000000</v>
      </c>
      <c r="F55" s="56">
        <f>F54+13000</f>
        <v>56000</v>
      </c>
    </row>
    <row r="56" spans="5:6" ht="13.5">
      <c r="E56" s="56">
        <f>E55+50000000</f>
        <v>200000000</v>
      </c>
      <c r="F56" s="56">
        <f>F55+13000</f>
        <v>69000</v>
      </c>
    </row>
    <row r="57" spans="5:6" ht="13.5">
      <c r="E57" s="56">
        <f>E56+50000000</f>
        <v>250000000</v>
      </c>
      <c r="F57" s="56">
        <f>F56+13000</f>
        <v>82000</v>
      </c>
    </row>
    <row r="58" spans="5:6" ht="13.5">
      <c r="E58" s="56">
        <f>E57+50000000</f>
        <v>300000000</v>
      </c>
      <c r="F58" s="56">
        <f>F57+13000</f>
        <v>95000</v>
      </c>
    </row>
    <row r="59" spans="5:6" ht="13.5">
      <c r="E59" s="56">
        <f>E58+50000000</f>
        <v>350000000</v>
      </c>
      <c r="F59" s="56">
        <f aca="true" t="shared" si="0" ref="F59:F72">F58+11000</f>
        <v>106000</v>
      </c>
    </row>
    <row r="60" spans="5:6" ht="13.5">
      <c r="E60" s="56">
        <f aca="true" t="shared" si="1" ref="E60:E90">E59+50000000</f>
        <v>400000000</v>
      </c>
      <c r="F60" s="56">
        <f t="shared" si="0"/>
        <v>117000</v>
      </c>
    </row>
    <row r="61" spans="5:6" ht="13.5">
      <c r="E61" s="56">
        <f t="shared" si="1"/>
        <v>450000000</v>
      </c>
      <c r="F61" s="56">
        <f t="shared" si="0"/>
        <v>128000</v>
      </c>
    </row>
    <row r="62" spans="5:6" ht="13.5">
      <c r="E62" s="56">
        <f t="shared" si="1"/>
        <v>500000000</v>
      </c>
      <c r="F62" s="56">
        <f t="shared" si="0"/>
        <v>139000</v>
      </c>
    </row>
    <row r="63" spans="5:6" ht="13.5">
      <c r="E63" s="56">
        <f t="shared" si="1"/>
        <v>550000000</v>
      </c>
      <c r="F63" s="56">
        <f t="shared" si="0"/>
        <v>150000</v>
      </c>
    </row>
    <row r="64" spans="5:6" ht="13.5">
      <c r="E64" s="56">
        <f t="shared" si="1"/>
        <v>600000000</v>
      </c>
      <c r="F64" s="56">
        <f t="shared" si="0"/>
        <v>161000</v>
      </c>
    </row>
    <row r="65" spans="5:6" ht="13.5">
      <c r="E65" s="56">
        <f t="shared" si="1"/>
        <v>650000000</v>
      </c>
      <c r="F65" s="56">
        <f t="shared" si="0"/>
        <v>172000</v>
      </c>
    </row>
    <row r="66" spans="5:6" ht="13.5">
      <c r="E66" s="56">
        <f t="shared" si="1"/>
        <v>700000000</v>
      </c>
      <c r="F66" s="56">
        <f t="shared" si="0"/>
        <v>183000</v>
      </c>
    </row>
    <row r="67" spans="5:6" ht="13.5">
      <c r="E67" s="56">
        <f t="shared" si="1"/>
        <v>750000000</v>
      </c>
      <c r="F67" s="56">
        <f t="shared" si="0"/>
        <v>194000</v>
      </c>
    </row>
    <row r="68" spans="5:6" ht="13.5">
      <c r="E68" s="56">
        <f t="shared" si="1"/>
        <v>800000000</v>
      </c>
      <c r="F68" s="56">
        <f t="shared" si="0"/>
        <v>205000</v>
      </c>
    </row>
    <row r="69" spans="5:6" ht="13.5">
      <c r="E69" s="56">
        <f t="shared" si="1"/>
        <v>850000000</v>
      </c>
      <c r="F69" s="56">
        <f t="shared" si="0"/>
        <v>216000</v>
      </c>
    </row>
    <row r="70" spans="5:6" ht="13.5">
      <c r="E70" s="56">
        <f t="shared" si="1"/>
        <v>900000000</v>
      </c>
      <c r="F70" s="56">
        <f t="shared" si="0"/>
        <v>227000</v>
      </c>
    </row>
    <row r="71" spans="5:6" ht="13.5">
      <c r="E71" s="56">
        <f t="shared" si="1"/>
        <v>950000000</v>
      </c>
      <c r="F71" s="56">
        <f t="shared" si="0"/>
        <v>238000</v>
      </c>
    </row>
    <row r="72" spans="5:6" ht="13.5">
      <c r="E72" s="56">
        <f t="shared" si="1"/>
        <v>1000000000</v>
      </c>
      <c r="F72" s="56">
        <f t="shared" si="0"/>
        <v>249000</v>
      </c>
    </row>
    <row r="73" spans="5:6" ht="13.5">
      <c r="E73" s="56">
        <f t="shared" si="1"/>
        <v>1050000000</v>
      </c>
      <c r="F73" s="56">
        <f>F72+8000</f>
        <v>257000</v>
      </c>
    </row>
    <row r="74" spans="5:6" ht="13.5">
      <c r="E74" s="56">
        <f t="shared" si="1"/>
        <v>1100000000</v>
      </c>
      <c r="F74" s="56">
        <f aca="true" t="shared" si="2" ref="F74:F90">F73+8000</f>
        <v>265000</v>
      </c>
    </row>
    <row r="75" spans="5:6" ht="13.5">
      <c r="E75" s="56">
        <f t="shared" si="1"/>
        <v>1150000000</v>
      </c>
      <c r="F75" s="56">
        <f t="shared" si="2"/>
        <v>273000</v>
      </c>
    </row>
    <row r="76" spans="5:6" ht="13.5">
      <c r="E76" s="56">
        <f t="shared" si="1"/>
        <v>1200000000</v>
      </c>
      <c r="F76" s="56">
        <f t="shared" si="2"/>
        <v>281000</v>
      </c>
    </row>
    <row r="77" spans="5:6" ht="13.5">
      <c r="E77" s="56">
        <f t="shared" si="1"/>
        <v>1250000000</v>
      </c>
      <c r="F77" s="56">
        <f t="shared" si="2"/>
        <v>289000</v>
      </c>
    </row>
    <row r="78" spans="5:6" ht="13.5">
      <c r="E78" s="56">
        <f t="shared" si="1"/>
        <v>1300000000</v>
      </c>
      <c r="F78" s="56">
        <f t="shared" si="2"/>
        <v>297000</v>
      </c>
    </row>
    <row r="79" spans="5:6" ht="13.5">
      <c r="E79" s="56">
        <f t="shared" si="1"/>
        <v>1350000000</v>
      </c>
      <c r="F79" s="56">
        <f t="shared" si="2"/>
        <v>305000</v>
      </c>
    </row>
    <row r="80" spans="5:6" ht="13.5">
      <c r="E80" s="56">
        <f t="shared" si="1"/>
        <v>1400000000</v>
      </c>
      <c r="F80" s="56">
        <f t="shared" si="2"/>
        <v>313000</v>
      </c>
    </row>
    <row r="81" spans="5:6" ht="13.5">
      <c r="E81" s="56">
        <f t="shared" si="1"/>
        <v>1450000000</v>
      </c>
      <c r="F81" s="56">
        <f t="shared" si="2"/>
        <v>321000</v>
      </c>
    </row>
    <row r="82" spans="5:6" ht="13.5">
      <c r="E82" s="56">
        <f t="shared" si="1"/>
        <v>1500000000</v>
      </c>
      <c r="F82" s="56">
        <f t="shared" si="2"/>
        <v>329000</v>
      </c>
    </row>
    <row r="83" spans="5:6" ht="13.5">
      <c r="E83" s="56">
        <f t="shared" si="1"/>
        <v>1550000000</v>
      </c>
      <c r="F83" s="56">
        <f t="shared" si="2"/>
        <v>337000</v>
      </c>
    </row>
    <row r="84" spans="5:6" ht="13.5">
      <c r="E84" s="56">
        <f t="shared" si="1"/>
        <v>1600000000</v>
      </c>
      <c r="F84" s="56">
        <f t="shared" si="2"/>
        <v>345000</v>
      </c>
    </row>
    <row r="85" spans="5:6" ht="13.5">
      <c r="E85" s="56">
        <f t="shared" si="1"/>
        <v>1650000000</v>
      </c>
      <c r="F85" s="56">
        <f t="shared" si="2"/>
        <v>353000</v>
      </c>
    </row>
    <row r="86" spans="5:6" ht="13.5">
      <c r="E86" s="56">
        <f t="shared" si="1"/>
        <v>1700000000</v>
      </c>
      <c r="F86" s="56">
        <f t="shared" si="2"/>
        <v>361000</v>
      </c>
    </row>
    <row r="87" spans="5:6" ht="13.5">
      <c r="E87" s="56">
        <f t="shared" si="1"/>
        <v>1750000000</v>
      </c>
      <c r="F87" s="56">
        <f t="shared" si="2"/>
        <v>369000</v>
      </c>
    </row>
    <row r="88" spans="5:6" ht="13.5">
      <c r="E88" s="56">
        <f t="shared" si="1"/>
        <v>1800000000</v>
      </c>
      <c r="F88" s="56">
        <f t="shared" si="2"/>
        <v>377000</v>
      </c>
    </row>
    <row r="89" spans="5:6" ht="13.5">
      <c r="E89" s="56">
        <f t="shared" si="1"/>
        <v>1850000000</v>
      </c>
      <c r="F89" s="56">
        <f t="shared" si="2"/>
        <v>385000</v>
      </c>
    </row>
    <row r="90" spans="5:6" ht="13.5">
      <c r="E90" s="56">
        <f t="shared" si="1"/>
        <v>1900000000</v>
      </c>
      <c r="F90" s="56">
        <f t="shared" si="2"/>
        <v>393000</v>
      </c>
    </row>
    <row r="91" spans="5:6" ht="13.5">
      <c r="E91" s="56">
        <f>E90+50000000</f>
        <v>1950000000</v>
      </c>
      <c r="F91" s="56">
        <f>F90+8000</f>
        <v>401000</v>
      </c>
    </row>
    <row r="92" spans="5:6" ht="13.5">
      <c r="E92" s="56">
        <f>E91+50000000</f>
        <v>2000000000</v>
      </c>
      <c r="F92" s="56">
        <f>F91+8000</f>
        <v>409000</v>
      </c>
    </row>
  </sheetData>
  <sheetProtection/>
  <mergeCells count="3">
    <mergeCell ref="B11:C11"/>
    <mergeCell ref="B12:C12"/>
    <mergeCell ref="B13:C1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4:B2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0" bestFit="1" customWidth="1"/>
    <col min="2" max="2" width="77.421875" style="0" bestFit="1" customWidth="1"/>
  </cols>
  <sheetData>
    <row r="4" ht="13.5">
      <c r="B4" s="83" t="str">
        <f>"甲　氏名　　　"&amp;'離婚1&amp;2'!D4&amp;"（"&amp;'離婚1&amp;2'!D5&amp;"）"</f>
        <v>甲　氏名　　　（）</v>
      </c>
    </row>
    <row r="5" ht="13.5">
      <c r="B5" s="83" t="str">
        <f>"　　住所　　　"&amp;'離婚1&amp;2'!D7&amp;'離婚1&amp;2'!D8</f>
        <v>　　住所　　　</v>
      </c>
    </row>
    <row r="6" ht="13.5">
      <c r="B6" s="83" t="str">
        <f>"　　生年月日　"&amp;IF(YEAR('離婚1&amp;2'!D12)&gt;1988,"平成"&amp;YEAR('離婚1&amp;2'!D12)-1988,"昭和"&amp;YEAR('離婚1&amp;2'!D12)-1925)&amp;"年"&amp;MONTH('離婚1&amp;2'!D12)&amp;"月"&amp;DAY('離婚1&amp;2'!D12)&amp;"日"</f>
        <v>　　生年月日　昭和-25年1月0日</v>
      </c>
    </row>
    <row r="7" ht="13.5">
      <c r="B7" s="83" t="str">
        <f>"　　職業　　　"&amp;'離婚1&amp;2'!D13</f>
        <v>　　職業　　　</v>
      </c>
    </row>
    <row r="8" ht="13.5">
      <c r="B8" s="84"/>
    </row>
    <row r="9" ht="13.5">
      <c r="B9" s="83" t="str">
        <f>"乙　氏名　　　"&amp;'離婚1&amp;2'!I4&amp;"（"&amp;'離婚1&amp;2'!I5&amp;"）"</f>
        <v>乙　氏名　　　（）</v>
      </c>
    </row>
    <row r="10" ht="13.5">
      <c r="B10" s="83" t="str">
        <f>"　　住所　　　"&amp;'離婚1&amp;2'!I7&amp;'離婚1&amp;2'!I8</f>
        <v>　　住所　　　</v>
      </c>
    </row>
    <row r="11" ht="13.5">
      <c r="B11" s="83" t="str">
        <f>"　　生年月日　"&amp;IF(YEAR('離婚1&amp;2'!I12)&gt;1988,"平成"&amp;YEAR('離婚1&amp;2'!I12)-1988,"昭和"&amp;YEAR('離婚1&amp;2'!I12)-1925)&amp;"年"&amp;MONTH('離婚1&amp;2'!I12)&amp;"月"&amp;DAY('離婚1&amp;2'!I12)&amp;"日"</f>
        <v>　　生年月日　昭和-25年1月0日</v>
      </c>
    </row>
    <row r="12" ht="13.5">
      <c r="B12" s="83" t="str">
        <f>"　　職業　　　"&amp;'離婚1&amp;2'!I13</f>
        <v>　　職業　　　</v>
      </c>
    </row>
    <row r="13" ht="13.5">
      <c r="B13" s="85"/>
    </row>
    <row r="15" ht="13.5">
      <c r="B15" s="86" t="str">
        <f>"甲　氏名　　　"&amp;'離婚１'!D4&amp;"（"&amp;'離婚１'!D5&amp;"）"</f>
        <v>甲　氏名　　　（）</v>
      </c>
    </row>
    <row r="16" ht="13.5">
      <c r="B16" s="86" t="str">
        <f>"　　住所　　　"&amp;'離婚１'!D7&amp;'離婚１'!D8</f>
        <v>　　住所　　　</v>
      </c>
    </row>
    <row r="17" ht="13.5">
      <c r="B17" s="86" t="str">
        <f>"　　生年月日　"&amp;IF(YEAR('離婚１'!D12)&gt;1988,"平成"&amp;YEAR('離婚１'!D12)-1988,"昭和"&amp;YEAR('離婚１'!D12)-1925)&amp;"年"&amp;MONTH('離婚１'!D12)&amp;"月"&amp;DAY('離婚１'!D12)&amp;"日"</f>
        <v>　　生年月日　昭和-25年1月0日</v>
      </c>
    </row>
    <row r="18" ht="13.5">
      <c r="B18" s="86" t="str">
        <f>"　　職業　　　"&amp;'離婚１'!D13</f>
        <v>　　職業　　　</v>
      </c>
    </row>
    <row r="19" ht="13.5">
      <c r="B19" s="87"/>
    </row>
    <row r="20" ht="13.5">
      <c r="B20" s="86" t="str">
        <f>"乙　氏名　　　"&amp;'離婚１'!I4&amp;"（"&amp;'離婚１'!I5&amp;"）"</f>
        <v>乙　氏名　　　（）</v>
      </c>
    </row>
    <row r="21" ht="13.5">
      <c r="B21" s="86" t="str">
        <f>"　　住所　　　"&amp;'離婚１'!I7&amp;'離婚１'!I8</f>
        <v>　　住所　　　</v>
      </c>
    </row>
    <row r="22" ht="13.5">
      <c r="B22" s="86" t="str">
        <f>"　　生年月日　"&amp;IF(YEAR('離婚１'!I12)&gt;1988,"平成"&amp;YEAR('離婚１'!I12)-1988,"昭和"&amp;YEAR('離婚１'!I12)-1925)&amp;"年"&amp;MONTH('離婚１'!I12)&amp;"月"&amp;DAY('離婚１'!I12)&amp;"日"</f>
        <v>　　生年月日　昭和-25年1月0日</v>
      </c>
    </row>
    <row r="23" ht="13.5">
      <c r="B23" s="86" t="str">
        <f>"　　職業　　　"&amp;'離婚１'!I13</f>
        <v>　　職業　　　</v>
      </c>
    </row>
    <row r="24" ht="13.5">
      <c r="B24" s="8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7">
    <tabColor rgb="FFFF0000"/>
  </sheetPr>
  <dimension ref="B2:D24"/>
  <sheetViews>
    <sheetView workbookViewId="0" topLeftCell="A1">
      <selection activeCell="A1" sqref="A1"/>
    </sheetView>
  </sheetViews>
  <sheetFormatPr defaultColWidth="9.140625" defaultRowHeight="15"/>
  <cols>
    <col min="1" max="1" width="3.421875" style="11" bestFit="1" customWidth="1"/>
    <col min="2" max="2" width="4.421875" style="11" bestFit="1" customWidth="1"/>
    <col min="3" max="3" width="13.421875" style="11" bestFit="1" customWidth="1"/>
    <col min="4" max="4" width="68.7109375" style="11" bestFit="1" customWidth="1"/>
    <col min="5" max="5" width="2.421875" style="11" bestFit="1" customWidth="1"/>
    <col min="6" max="16384" width="9.00390625" style="11" customWidth="1"/>
  </cols>
  <sheetData>
    <row r="2" spans="2:4" ht="48" customHeight="1">
      <c r="B2" s="250" t="s">
        <v>8</v>
      </c>
      <c r="C2" s="250"/>
      <c r="D2" s="250"/>
    </row>
    <row r="3" spans="2:4" ht="24" customHeight="1">
      <c r="B3" s="244">
        <v>1</v>
      </c>
      <c r="C3" s="251" t="s">
        <v>9</v>
      </c>
      <c r="D3" s="246" t="s">
        <v>10</v>
      </c>
    </row>
    <row r="4" spans="2:4" ht="24" customHeight="1">
      <c r="B4" s="245"/>
      <c r="C4" s="252"/>
      <c r="D4" s="247"/>
    </row>
    <row r="5" spans="2:4" ht="24" customHeight="1">
      <c r="B5" s="241">
        <v>2</v>
      </c>
      <c r="C5" s="243" t="s">
        <v>11</v>
      </c>
      <c r="D5" s="248" t="s">
        <v>12</v>
      </c>
    </row>
    <row r="6" spans="2:4" ht="24" customHeight="1">
      <c r="B6" s="241"/>
      <c r="C6" s="243"/>
      <c r="D6" s="248"/>
    </row>
    <row r="7" spans="2:4" ht="24" customHeight="1">
      <c r="B7" s="244">
        <v>3</v>
      </c>
      <c r="C7" s="243" t="s">
        <v>3</v>
      </c>
      <c r="D7" s="12" t="s">
        <v>13</v>
      </c>
    </row>
    <row r="8" spans="2:4" ht="24" customHeight="1">
      <c r="B8" s="245"/>
      <c r="C8" s="243"/>
      <c r="D8" s="12" t="s">
        <v>14</v>
      </c>
    </row>
    <row r="9" spans="2:4" ht="24" customHeight="1">
      <c r="B9" s="241">
        <v>4</v>
      </c>
      <c r="C9" s="243" t="s">
        <v>5</v>
      </c>
      <c r="D9" s="249" t="s">
        <v>15</v>
      </c>
    </row>
    <row r="10" spans="2:4" ht="24" customHeight="1">
      <c r="B10" s="241"/>
      <c r="C10" s="243"/>
      <c r="D10" s="249"/>
    </row>
    <row r="11" spans="2:4" ht="24" customHeight="1">
      <c r="B11" s="244">
        <v>5</v>
      </c>
      <c r="C11" s="243" t="s">
        <v>6</v>
      </c>
      <c r="D11" s="248" t="s">
        <v>16</v>
      </c>
    </row>
    <row r="12" spans="2:4" ht="24" customHeight="1">
      <c r="B12" s="245"/>
      <c r="C12" s="243"/>
      <c r="D12" s="248"/>
    </row>
    <row r="13" spans="2:4" ht="24" customHeight="1">
      <c r="B13" s="241">
        <v>6</v>
      </c>
      <c r="C13" s="243" t="s">
        <v>4</v>
      </c>
      <c r="D13" s="248" t="s">
        <v>17</v>
      </c>
    </row>
    <row r="14" spans="2:4" ht="24" customHeight="1">
      <c r="B14" s="241"/>
      <c r="C14" s="243"/>
      <c r="D14" s="248"/>
    </row>
    <row r="15" spans="2:4" ht="24" customHeight="1">
      <c r="B15" s="244">
        <v>7</v>
      </c>
      <c r="C15" s="243" t="s">
        <v>18</v>
      </c>
      <c r="D15" s="248" t="s">
        <v>19</v>
      </c>
    </row>
    <row r="16" spans="2:4" ht="24" customHeight="1">
      <c r="B16" s="245"/>
      <c r="C16" s="243"/>
      <c r="D16" s="248"/>
    </row>
    <row r="17" spans="2:4" ht="24" customHeight="1">
      <c r="B17" s="241">
        <v>8</v>
      </c>
      <c r="C17" s="243" t="s">
        <v>20</v>
      </c>
      <c r="D17" s="12" t="s">
        <v>21</v>
      </c>
    </row>
    <row r="18" spans="2:4" ht="24" customHeight="1">
      <c r="B18" s="241"/>
      <c r="C18" s="243"/>
      <c r="D18" s="12" t="s">
        <v>22</v>
      </c>
    </row>
    <row r="19" spans="2:4" ht="24" customHeight="1">
      <c r="B19" s="244">
        <v>9</v>
      </c>
      <c r="C19" s="243" t="s">
        <v>7</v>
      </c>
      <c r="D19" s="246" t="s">
        <v>23</v>
      </c>
    </row>
    <row r="20" spans="2:4" ht="24" customHeight="1">
      <c r="B20" s="245"/>
      <c r="C20" s="243"/>
      <c r="D20" s="247"/>
    </row>
    <row r="21" spans="2:4" ht="24" customHeight="1">
      <c r="B21" s="244">
        <v>10</v>
      </c>
      <c r="C21" s="242" t="s">
        <v>24</v>
      </c>
      <c r="D21" s="12" t="s">
        <v>25</v>
      </c>
    </row>
    <row r="22" spans="2:4" ht="24" customHeight="1">
      <c r="B22" s="245"/>
      <c r="C22" s="243"/>
      <c r="D22" s="12" t="s">
        <v>26</v>
      </c>
    </row>
    <row r="23" spans="2:4" ht="24" customHeight="1">
      <c r="B23" s="241" t="s">
        <v>27</v>
      </c>
      <c r="C23" s="242" t="s">
        <v>28</v>
      </c>
      <c r="D23" s="13" t="s">
        <v>29</v>
      </c>
    </row>
    <row r="24" spans="2:4" ht="24" customHeight="1">
      <c r="B24" s="241"/>
      <c r="C24" s="243"/>
      <c r="D24" s="13" t="s">
        <v>30</v>
      </c>
    </row>
    <row r="25" ht="24" customHeight="1"/>
  </sheetData>
  <sheetProtection/>
  <mergeCells count="30">
    <mergeCell ref="B2:D2"/>
    <mergeCell ref="B3:B4"/>
    <mergeCell ref="C3:C4"/>
    <mergeCell ref="D3:D4"/>
    <mergeCell ref="B5:B6"/>
    <mergeCell ref="C5:C6"/>
    <mergeCell ref="D5:D6"/>
    <mergeCell ref="B7:B8"/>
    <mergeCell ref="C7:C8"/>
    <mergeCell ref="B9:B10"/>
    <mergeCell ref="C9:C10"/>
    <mergeCell ref="D9:D10"/>
    <mergeCell ref="B11:B12"/>
    <mergeCell ref="C11:C12"/>
    <mergeCell ref="D11:D12"/>
    <mergeCell ref="D19:D20"/>
    <mergeCell ref="B21:B22"/>
    <mergeCell ref="C21:C22"/>
    <mergeCell ref="B13:B14"/>
    <mergeCell ref="C13:C14"/>
    <mergeCell ref="D13:D14"/>
    <mergeCell ref="B15:B16"/>
    <mergeCell ref="C15:C16"/>
    <mergeCell ref="D15:D16"/>
    <mergeCell ref="B23:B24"/>
    <mergeCell ref="C23:C24"/>
    <mergeCell ref="B17:B18"/>
    <mergeCell ref="C17:C18"/>
    <mergeCell ref="B19:B20"/>
    <mergeCell ref="C19:C20"/>
  </mergeCells>
  <printOptions horizontalCentered="1"/>
  <pageMargins left="0.1968503937007874" right="0.1968503937007874" top="0.5905511811023623" bottom="0.5905511811023623" header="0.31496062992125984" footer="0.31496062992125984"/>
  <pageSetup horizontalDpi="600" verticalDpi="600" orientation="portrait" paperSize="9" r:id="rId1"/>
  <headerFooter>
    <oddHeader>&amp;L&amp;"-,太字"&amp;12離婚給付契約公正証書の作成にかかる必要書類</oddHeader>
    <oddFooter>&amp;L&amp;"-,太字"&amp;12行政書士事務所　飯田橋総合法務オフィス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1">
    <tabColor rgb="FFFF0000"/>
  </sheetPr>
  <dimension ref="A1:Q37"/>
  <sheetViews>
    <sheetView workbookViewId="0" topLeftCell="A1">
      <selection activeCell="A1" sqref="A1"/>
    </sheetView>
  </sheetViews>
  <sheetFormatPr defaultColWidth="9.140625" defaultRowHeight="15"/>
  <cols>
    <col min="1" max="1" width="2.421875" style="0" bestFit="1" customWidth="1"/>
    <col min="2" max="2" width="23.421875" style="0" hidden="1" customWidth="1"/>
    <col min="3" max="3" width="21.421875" style="0" hidden="1" customWidth="1"/>
    <col min="4" max="4" width="0" style="0" hidden="1" customWidth="1"/>
    <col min="5" max="5" width="17.421875" style="0" bestFit="1" customWidth="1"/>
    <col min="6" max="6" width="13.28125" style="0" bestFit="1" customWidth="1"/>
    <col min="7" max="7" width="12.57421875" style="0" bestFit="1" customWidth="1"/>
    <col min="8" max="8" width="2.7109375" style="0" customWidth="1"/>
    <col min="9" max="9" width="7.00390625" style="0" customWidth="1"/>
    <col min="10" max="15" width="9.140625" style="0" customWidth="1"/>
    <col min="16" max="16" width="10.00390625" style="0" customWidth="1"/>
    <col min="17" max="17" width="2.421875" style="0" bestFit="1" customWidth="1"/>
  </cols>
  <sheetData>
    <row r="1" spans="5:17" ht="29.25" thickBot="1">
      <c r="E1" s="253" t="s">
        <v>263</v>
      </c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5"/>
      <c r="Q1" s="58"/>
    </row>
    <row r="2" spans="1:17" ht="15" thickBot="1">
      <c r="A2" s="58"/>
      <c r="B2" s="256" t="s">
        <v>188</v>
      </c>
      <c r="C2" s="257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ht="15" thickBot="1">
      <c r="A3" s="58"/>
      <c r="B3" s="59" t="s">
        <v>189</v>
      </c>
      <c r="C3" s="60"/>
      <c r="E3" s="258" t="str">
        <f>B2</f>
        <v>【法律行為に係る証書作成の手数料】</v>
      </c>
      <c r="F3" s="259"/>
      <c r="G3" s="260"/>
      <c r="H3" s="58"/>
      <c r="I3" s="89" t="s">
        <v>190</v>
      </c>
      <c r="J3" s="261" t="s">
        <v>191</v>
      </c>
      <c r="K3" s="261"/>
      <c r="L3" s="261"/>
      <c r="M3" s="261"/>
      <c r="N3" s="261"/>
      <c r="O3" s="261"/>
      <c r="P3" s="262"/>
      <c r="Q3" s="58"/>
    </row>
    <row r="4" spans="1:17" ht="15" thickBot="1">
      <c r="A4" s="58"/>
      <c r="B4" s="61"/>
      <c r="C4" s="62">
        <v>1000000</v>
      </c>
      <c r="E4" s="263" t="str">
        <f>B3</f>
        <v>（目的の価額）</v>
      </c>
      <c r="F4" s="264"/>
      <c r="G4" s="63" t="s">
        <v>192</v>
      </c>
      <c r="H4" s="58"/>
      <c r="I4" s="90"/>
      <c r="J4" s="265" t="s">
        <v>193</v>
      </c>
      <c r="K4" s="265"/>
      <c r="L4" s="265"/>
      <c r="M4" s="265"/>
      <c r="N4" s="265"/>
      <c r="O4" s="265"/>
      <c r="P4" s="266"/>
      <c r="Q4" s="58"/>
    </row>
    <row r="5" spans="1:17" ht="15" thickBot="1">
      <c r="A5" s="58"/>
      <c r="B5" s="64">
        <f aca="true" t="shared" si="0" ref="B5:B19">C4</f>
        <v>1000000</v>
      </c>
      <c r="C5" s="65">
        <v>2000000</v>
      </c>
      <c r="E5" s="66"/>
      <c r="F5" s="67" t="str">
        <f>IF(C4&lt;10000000,C4/1000000&amp;"百万円以下",IF(C4&lt;100000000,C4/10000000&amp;"千万円以下",C4/100000000&amp;"億円以下"))</f>
        <v>1百万円以下</v>
      </c>
      <c r="G5" s="68">
        <v>5000</v>
      </c>
      <c r="H5" s="58"/>
      <c r="I5" s="91"/>
      <c r="J5" s="267" t="s">
        <v>194</v>
      </c>
      <c r="K5" s="267"/>
      <c r="L5" s="267"/>
      <c r="M5" s="267"/>
      <c r="N5" s="267"/>
      <c r="O5" s="267"/>
      <c r="P5" s="268"/>
      <c r="Q5" s="58"/>
    </row>
    <row r="6" spans="1:17" ht="15" thickBot="1">
      <c r="A6" s="58"/>
      <c r="B6" s="64">
        <f t="shared" si="0"/>
        <v>2000000</v>
      </c>
      <c r="C6" s="65">
        <v>5000000</v>
      </c>
      <c r="E6" s="66" t="str">
        <f>IF(B5&gt;99999999,B5/100000000&amp;"億円を超え",IF(B5&gt;9999999,B5/10000000&amp;"千万円を超え",B5/1000000&amp;"百万円を超え"))</f>
        <v>1百万円を超え</v>
      </c>
      <c r="F6" s="67" t="str">
        <f aca="true" t="shared" si="1" ref="F6:F19">IF(C5&lt;10000000,C5/1000000&amp;"百万円以下",IF(C5&lt;100000000,C5/10000000&amp;"千万円以下",C5/100000000&amp;"億円以下"))</f>
        <v>2百万円以下</v>
      </c>
      <c r="G6" s="69">
        <v>7000</v>
      </c>
      <c r="H6" s="58"/>
      <c r="I6" s="92" t="s">
        <v>195</v>
      </c>
      <c r="J6" s="269" t="s">
        <v>196</v>
      </c>
      <c r="K6" s="269"/>
      <c r="L6" s="269"/>
      <c r="M6" s="269"/>
      <c r="N6" s="269"/>
      <c r="O6" s="269"/>
      <c r="P6" s="270"/>
      <c r="Q6" s="58"/>
    </row>
    <row r="7" spans="1:17" ht="15" thickBot="1">
      <c r="A7" s="58"/>
      <c r="B7" s="64">
        <f t="shared" si="0"/>
        <v>5000000</v>
      </c>
      <c r="C7" s="65">
        <v>10000000</v>
      </c>
      <c r="E7" s="66" t="str">
        <f aca="true" t="shared" si="2" ref="E7:E19">IF(B6&gt;99999999,B6/100000000&amp;"億円を超え",IF(B6&gt;9999999,B6/10000000&amp;"千万円を超え",B6/1000000&amp;"百万円を超え"))</f>
        <v>2百万円を超え</v>
      </c>
      <c r="F7" s="67" t="str">
        <f t="shared" si="1"/>
        <v>5百万円以下</v>
      </c>
      <c r="G7" s="69">
        <v>11000</v>
      </c>
      <c r="H7" s="58"/>
      <c r="I7" s="90"/>
      <c r="J7" s="271" t="s">
        <v>259</v>
      </c>
      <c r="K7" s="271"/>
      <c r="L7" s="271"/>
      <c r="M7" s="271"/>
      <c r="N7" s="271"/>
      <c r="O7" s="271"/>
      <c r="P7" s="272"/>
      <c r="Q7" s="58"/>
    </row>
    <row r="8" spans="1:17" ht="15" thickBot="1">
      <c r="A8" s="58"/>
      <c r="B8" s="64">
        <f t="shared" si="0"/>
        <v>10000000</v>
      </c>
      <c r="C8" s="65">
        <v>30000000</v>
      </c>
      <c r="E8" s="66" t="str">
        <f t="shared" si="2"/>
        <v>5百万円を超え</v>
      </c>
      <c r="F8" s="67" t="str">
        <f t="shared" si="1"/>
        <v>1千万円以下</v>
      </c>
      <c r="G8" s="69">
        <v>17000</v>
      </c>
      <c r="H8" s="58"/>
      <c r="I8" s="91"/>
      <c r="J8" s="273" t="s">
        <v>197</v>
      </c>
      <c r="K8" s="273"/>
      <c r="L8" s="273"/>
      <c r="M8" s="273"/>
      <c r="N8" s="273"/>
      <c r="O8" s="273"/>
      <c r="P8" s="274"/>
      <c r="Q8" s="58"/>
    </row>
    <row r="9" spans="1:17" ht="15" thickBot="1">
      <c r="A9" s="58"/>
      <c r="B9" s="64">
        <f t="shared" si="0"/>
        <v>30000000</v>
      </c>
      <c r="C9" s="65">
        <v>50000000</v>
      </c>
      <c r="E9" s="66" t="str">
        <f t="shared" si="2"/>
        <v>1千万円を超え</v>
      </c>
      <c r="F9" s="67" t="str">
        <f t="shared" si="1"/>
        <v>3千万円以下</v>
      </c>
      <c r="G9" s="69">
        <v>23000</v>
      </c>
      <c r="H9" s="58"/>
      <c r="I9" s="92" t="s">
        <v>198</v>
      </c>
      <c r="J9" s="269" t="s">
        <v>199</v>
      </c>
      <c r="K9" s="269"/>
      <c r="L9" s="269"/>
      <c r="M9" s="269"/>
      <c r="N9" s="269"/>
      <c r="O9" s="269"/>
      <c r="P9" s="270"/>
      <c r="Q9" s="58"/>
    </row>
    <row r="10" spans="1:17" ht="15" thickBot="1">
      <c r="A10" s="58"/>
      <c r="B10" s="64">
        <f t="shared" si="0"/>
        <v>50000000</v>
      </c>
      <c r="C10" s="65">
        <v>100000000</v>
      </c>
      <c r="E10" s="66" t="str">
        <f t="shared" si="2"/>
        <v>3千万円を超え</v>
      </c>
      <c r="F10" s="67" t="str">
        <f t="shared" si="1"/>
        <v>5千万円以下</v>
      </c>
      <c r="G10" s="69">
        <v>29000</v>
      </c>
      <c r="H10" s="58"/>
      <c r="I10" s="90"/>
      <c r="J10" s="271" t="s">
        <v>200</v>
      </c>
      <c r="K10" s="271"/>
      <c r="L10" s="271"/>
      <c r="M10" s="271"/>
      <c r="N10" s="271"/>
      <c r="O10" s="271"/>
      <c r="P10" s="272"/>
      <c r="Q10" s="58"/>
    </row>
    <row r="11" spans="1:17" ht="15" thickBot="1">
      <c r="A11" s="58"/>
      <c r="B11" s="64">
        <f t="shared" si="0"/>
        <v>100000000</v>
      </c>
      <c r="C11" s="65">
        <v>150000000</v>
      </c>
      <c r="E11" s="66" t="str">
        <f t="shared" si="2"/>
        <v>5千万円を超え</v>
      </c>
      <c r="F11" s="67" t="str">
        <f t="shared" si="1"/>
        <v>1億円以下</v>
      </c>
      <c r="G11" s="69">
        <v>43000</v>
      </c>
      <c r="H11" s="58"/>
      <c r="I11" s="91"/>
      <c r="J11" s="93"/>
      <c r="K11" s="93"/>
      <c r="L11" s="93"/>
      <c r="M11" s="93"/>
      <c r="N11" s="93"/>
      <c r="O11" s="93"/>
      <c r="P11" s="94"/>
      <c r="Q11" s="58"/>
    </row>
    <row r="12" spans="1:17" ht="15" thickBot="1">
      <c r="A12" s="58"/>
      <c r="B12" s="64">
        <f t="shared" si="0"/>
        <v>150000000</v>
      </c>
      <c r="C12" s="65">
        <v>200000000</v>
      </c>
      <c r="E12" s="66" t="str">
        <f t="shared" si="2"/>
        <v>1億円を超え</v>
      </c>
      <c r="F12" s="67" t="str">
        <f t="shared" si="1"/>
        <v>1.5億円以下</v>
      </c>
      <c r="G12" s="69">
        <f>G11+13000</f>
        <v>56000</v>
      </c>
      <c r="H12" s="58"/>
      <c r="I12" s="92" t="s">
        <v>201</v>
      </c>
      <c r="J12" s="269" t="s">
        <v>202</v>
      </c>
      <c r="K12" s="269"/>
      <c r="L12" s="269"/>
      <c r="M12" s="269"/>
      <c r="N12" s="269"/>
      <c r="O12" s="269"/>
      <c r="P12" s="270"/>
      <c r="Q12" s="58"/>
    </row>
    <row r="13" spans="1:17" ht="15" thickBot="1">
      <c r="A13" s="58"/>
      <c r="B13" s="64">
        <f t="shared" si="0"/>
        <v>200000000</v>
      </c>
      <c r="C13" s="65">
        <v>250000000</v>
      </c>
      <c r="E13" s="66" t="str">
        <f t="shared" si="2"/>
        <v>1.5億円を超え</v>
      </c>
      <c r="F13" s="67" t="str">
        <f t="shared" si="1"/>
        <v>2億円以下</v>
      </c>
      <c r="G13" s="69">
        <f>G12+13000</f>
        <v>69000</v>
      </c>
      <c r="H13" s="58"/>
      <c r="I13" s="90"/>
      <c r="J13" s="265" t="s">
        <v>260</v>
      </c>
      <c r="K13" s="265"/>
      <c r="L13" s="265"/>
      <c r="M13" s="265"/>
      <c r="N13" s="265"/>
      <c r="O13" s="265"/>
      <c r="P13" s="266"/>
      <c r="Q13" s="58"/>
    </row>
    <row r="14" spans="1:17" ht="15" thickBot="1">
      <c r="A14" s="58"/>
      <c r="B14" s="64">
        <f t="shared" si="0"/>
        <v>250000000</v>
      </c>
      <c r="C14" s="65">
        <v>300000000</v>
      </c>
      <c r="E14" s="66" t="str">
        <f t="shared" si="2"/>
        <v>2億円を超え</v>
      </c>
      <c r="F14" s="67" t="str">
        <f t="shared" si="1"/>
        <v>2.5億円以下</v>
      </c>
      <c r="G14" s="69">
        <f>G13+13000</f>
        <v>82000</v>
      </c>
      <c r="H14" s="58"/>
      <c r="I14" s="91"/>
      <c r="J14" s="267" t="s">
        <v>203</v>
      </c>
      <c r="K14" s="267"/>
      <c r="L14" s="267"/>
      <c r="M14" s="267"/>
      <c r="N14" s="267"/>
      <c r="O14" s="267"/>
      <c r="P14" s="268"/>
      <c r="Q14" s="58"/>
    </row>
    <row r="15" spans="1:17" ht="15" thickBot="1">
      <c r="A15" s="58"/>
      <c r="B15" s="64">
        <f t="shared" si="0"/>
        <v>300000000</v>
      </c>
      <c r="C15" s="65">
        <v>350000000</v>
      </c>
      <c r="E15" s="66" t="str">
        <f t="shared" si="2"/>
        <v>2.5億円を超え</v>
      </c>
      <c r="F15" s="67" t="str">
        <f t="shared" si="1"/>
        <v>3億円以下</v>
      </c>
      <c r="G15" s="69">
        <f>G14+13000</f>
        <v>95000</v>
      </c>
      <c r="H15" s="58"/>
      <c r="I15" s="92" t="s">
        <v>204</v>
      </c>
      <c r="J15" s="269" t="s">
        <v>205</v>
      </c>
      <c r="K15" s="269"/>
      <c r="L15" s="269"/>
      <c r="M15" s="269"/>
      <c r="N15" s="269"/>
      <c r="O15" s="269"/>
      <c r="P15" s="270"/>
      <c r="Q15" s="58"/>
    </row>
    <row r="16" spans="1:17" ht="15" thickBot="1">
      <c r="A16" s="58"/>
      <c r="B16" s="64">
        <f t="shared" si="0"/>
        <v>350000000</v>
      </c>
      <c r="C16" s="65">
        <v>400000000</v>
      </c>
      <c r="E16" s="66" t="str">
        <f t="shared" si="2"/>
        <v>3億円を超え</v>
      </c>
      <c r="F16" s="67" t="str">
        <f t="shared" si="1"/>
        <v>3.5億円以下</v>
      </c>
      <c r="G16" s="69">
        <f>G15+11000</f>
        <v>106000</v>
      </c>
      <c r="H16" s="58"/>
      <c r="I16" s="90"/>
      <c r="J16" s="265" t="s">
        <v>261</v>
      </c>
      <c r="K16" s="265"/>
      <c r="L16" s="265"/>
      <c r="M16" s="265"/>
      <c r="N16" s="265"/>
      <c r="O16" s="265"/>
      <c r="P16" s="266"/>
      <c r="Q16" s="58"/>
    </row>
    <row r="17" spans="1:17" ht="15" thickBot="1">
      <c r="A17" s="58"/>
      <c r="B17" s="64">
        <f t="shared" si="0"/>
        <v>400000000</v>
      </c>
      <c r="C17" s="65">
        <v>450000000</v>
      </c>
      <c r="E17" s="66" t="str">
        <f t="shared" si="2"/>
        <v>3.5億円を超え</v>
      </c>
      <c r="F17" s="67" t="str">
        <f t="shared" si="1"/>
        <v>4億円以下</v>
      </c>
      <c r="G17" s="69">
        <f>G16+11000</f>
        <v>117000</v>
      </c>
      <c r="H17" s="58"/>
      <c r="I17" s="95"/>
      <c r="J17" s="275" t="s">
        <v>206</v>
      </c>
      <c r="K17" s="275"/>
      <c r="L17" s="275"/>
      <c r="M17" s="275"/>
      <c r="N17" s="275"/>
      <c r="O17" s="275"/>
      <c r="P17" s="276"/>
      <c r="Q17" s="58"/>
    </row>
    <row r="18" spans="1:17" ht="15" thickBot="1">
      <c r="A18" s="58"/>
      <c r="B18" s="70">
        <f t="shared" si="0"/>
        <v>450000000</v>
      </c>
      <c r="C18" s="71">
        <v>500000000</v>
      </c>
      <c r="E18" s="66" t="str">
        <f t="shared" si="2"/>
        <v>4億円を超え</v>
      </c>
      <c r="F18" s="67" t="str">
        <f t="shared" si="1"/>
        <v>4.5億円以下</v>
      </c>
      <c r="G18" s="69">
        <f>G17+11000</f>
        <v>128000</v>
      </c>
      <c r="H18" s="58"/>
      <c r="I18" s="72"/>
      <c r="J18" s="72"/>
      <c r="K18" s="72"/>
      <c r="L18" s="72"/>
      <c r="M18" s="72"/>
      <c r="N18" s="72"/>
      <c r="O18" s="72"/>
      <c r="P18" s="58"/>
      <c r="Q18" s="58"/>
    </row>
    <row r="19" spans="1:17" ht="15" thickBot="1">
      <c r="A19" s="58"/>
      <c r="B19" s="64">
        <f t="shared" si="0"/>
        <v>500000000</v>
      </c>
      <c r="C19" s="65">
        <v>550000000</v>
      </c>
      <c r="E19" s="73" t="str">
        <f t="shared" si="2"/>
        <v>4.5億円を超え</v>
      </c>
      <c r="F19" s="74" t="str">
        <f t="shared" si="1"/>
        <v>5億円以下</v>
      </c>
      <c r="G19" s="75">
        <f>G18+11000</f>
        <v>139000</v>
      </c>
      <c r="H19" s="58"/>
      <c r="I19" s="277" t="s">
        <v>207</v>
      </c>
      <c r="J19" s="278"/>
      <c r="K19" s="278"/>
      <c r="L19" s="278"/>
      <c r="M19" s="278"/>
      <c r="N19" s="278"/>
      <c r="O19" s="278"/>
      <c r="P19" s="279"/>
      <c r="Q19" s="58"/>
    </row>
    <row r="20" spans="1:17" ht="15" thickBot="1">
      <c r="A20" s="58"/>
      <c r="E20" s="73" t="str">
        <f>IF(B19&gt;99999999,B19/100000000&amp;"億円を超え",IF(B19&gt;9999999,B19/10000000&amp;"千万円を超え",B19/1000000&amp;"百万円を超え"))</f>
        <v>5億円を超え</v>
      </c>
      <c r="F20" s="74" t="str">
        <f>IF(C19&lt;10000000,C19/1000000&amp;"百万円以下",IF(C19&lt;100000000,C19/10000000&amp;"千万円以下",C19/100000000&amp;"億円以下"))</f>
        <v>5.5億円以下</v>
      </c>
      <c r="G20" s="75">
        <f>G19+11000</f>
        <v>150000</v>
      </c>
      <c r="H20" s="58"/>
      <c r="I20" s="280"/>
      <c r="J20" s="281"/>
      <c r="K20" s="281"/>
      <c r="L20" s="281"/>
      <c r="M20" s="281"/>
      <c r="N20" s="281"/>
      <c r="O20" s="281"/>
      <c r="P20" s="282"/>
      <c r="Q20" s="58"/>
    </row>
    <row r="21" spans="1:17" ht="13.5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</row>
    <row r="22" spans="1:17" ht="13.5" customHeight="1">
      <c r="A22" s="58"/>
      <c r="B22" s="58"/>
      <c r="C22" s="58"/>
      <c r="D22" s="58"/>
      <c r="E22" s="58"/>
      <c r="F22" s="283" t="s">
        <v>208</v>
      </c>
      <c r="G22" s="284"/>
      <c r="H22" s="284"/>
      <c r="I22" s="284"/>
      <c r="J22" s="284"/>
      <c r="K22" s="284"/>
      <c r="L22" s="284"/>
      <c r="M22" s="284"/>
      <c r="N22" s="284"/>
      <c r="O22" s="284"/>
      <c r="P22" s="285"/>
      <c r="Q22" s="58"/>
    </row>
    <row r="23" spans="1:17" ht="13.5" customHeight="1">
      <c r="A23" s="58"/>
      <c r="B23" s="58"/>
      <c r="C23" s="58"/>
      <c r="D23" s="58"/>
      <c r="E23" s="58"/>
      <c r="F23" s="286"/>
      <c r="G23" s="287"/>
      <c r="H23" s="287"/>
      <c r="I23" s="287"/>
      <c r="J23" s="287"/>
      <c r="K23" s="287"/>
      <c r="L23" s="287"/>
      <c r="M23" s="287"/>
      <c r="N23" s="287"/>
      <c r="O23" s="287"/>
      <c r="P23" s="288"/>
      <c r="Q23" s="58"/>
    </row>
    <row r="24" spans="1:17" ht="13.5">
      <c r="A24" s="58"/>
      <c r="B24" s="58"/>
      <c r="C24" s="58"/>
      <c r="D24" s="58"/>
      <c r="E24" s="96"/>
      <c r="F24" s="289" t="s">
        <v>209</v>
      </c>
      <c r="G24" s="290"/>
      <c r="H24" s="295" t="s">
        <v>210</v>
      </c>
      <c r="I24" s="295"/>
      <c r="J24" s="295"/>
      <c r="K24" s="295"/>
      <c r="L24" s="295"/>
      <c r="M24" s="295"/>
      <c r="N24" s="295"/>
      <c r="O24" s="295"/>
      <c r="P24" s="295"/>
      <c r="Q24" s="58"/>
    </row>
    <row r="25" spans="1:17" ht="13.5">
      <c r="A25" s="58"/>
      <c r="B25" s="58"/>
      <c r="C25" s="58"/>
      <c r="D25" s="58"/>
      <c r="E25" s="58"/>
      <c r="F25" s="291"/>
      <c r="G25" s="292"/>
      <c r="H25" s="296">
        <v>3</v>
      </c>
      <c r="I25" s="296"/>
      <c r="J25" s="296">
        <v>4</v>
      </c>
      <c r="K25" s="296">
        <v>5</v>
      </c>
      <c r="L25" s="296">
        <v>6</v>
      </c>
      <c r="M25" s="296">
        <v>7</v>
      </c>
      <c r="N25" s="296">
        <v>8</v>
      </c>
      <c r="O25" s="296">
        <v>9</v>
      </c>
      <c r="P25" s="297">
        <v>10</v>
      </c>
      <c r="Q25" s="58"/>
    </row>
    <row r="26" spans="1:17" ht="13.5">
      <c r="A26" s="58"/>
      <c r="B26" s="58"/>
      <c r="C26" s="58"/>
      <c r="D26" s="58"/>
      <c r="E26" s="58"/>
      <c r="F26" s="293"/>
      <c r="G26" s="294"/>
      <c r="H26" s="296"/>
      <c r="I26" s="296"/>
      <c r="J26" s="296"/>
      <c r="K26" s="296"/>
      <c r="L26" s="296"/>
      <c r="M26" s="296"/>
      <c r="N26" s="296"/>
      <c r="O26" s="296"/>
      <c r="P26" s="297"/>
      <c r="Q26" s="58"/>
    </row>
    <row r="27" spans="1:17" ht="13.5">
      <c r="A27" s="58"/>
      <c r="B27" s="58"/>
      <c r="C27" s="58"/>
      <c r="D27" s="58"/>
      <c r="E27" s="58"/>
      <c r="F27" s="298">
        <v>20000</v>
      </c>
      <c r="G27" s="299"/>
      <c r="H27" s="300">
        <v>5000</v>
      </c>
      <c r="I27" s="300"/>
      <c r="J27" s="97">
        <v>5000</v>
      </c>
      <c r="K27" s="98">
        <v>7000</v>
      </c>
      <c r="L27" s="98">
        <v>7000</v>
      </c>
      <c r="M27" s="98">
        <v>7000</v>
      </c>
      <c r="N27" s="98">
        <v>7000</v>
      </c>
      <c r="O27" s="99">
        <v>11000</v>
      </c>
      <c r="P27" s="99">
        <v>11000</v>
      </c>
      <c r="Q27" s="58"/>
    </row>
    <row r="28" spans="1:17" ht="13.5">
      <c r="A28" s="58"/>
      <c r="B28" s="58"/>
      <c r="C28" s="58"/>
      <c r="D28" s="58"/>
      <c r="E28" s="58"/>
      <c r="F28" s="298">
        <v>30000</v>
      </c>
      <c r="G28" s="299"/>
      <c r="H28" s="301">
        <v>7000</v>
      </c>
      <c r="I28" s="301"/>
      <c r="J28" s="98">
        <v>7000</v>
      </c>
      <c r="K28" s="98">
        <v>7000</v>
      </c>
      <c r="L28" s="99">
        <v>11000</v>
      </c>
      <c r="M28" s="99">
        <v>11000</v>
      </c>
      <c r="N28" s="99">
        <v>11000</v>
      </c>
      <c r="O28" s="99">
        <v>11000</v>
      </c>
      <c r="P28" s="99">
        <v>11000</v>
      </c>
      <c r="Q28" s="58"/>
    </row>
    <row r="29" spans="1:17" ht="13.5">
      <c r="A29" s="58"/>
      <c r="B29" s="58"/>
      <c r="C29" s="58"/>
      <c r="D29" s="58"/>
      <c r="E29" s="58"/>
      <c r="F29" s="298">
        <v>40000</v>
      </c>
      <c r="G29" s="299"/>
      <c r="H29" s="301">
        <v>7000</v>
      </c>
      <c r="I29" s="301"/>
      <c r="J29" s="98">
        <v>7000</v>
      </c>
      <c r="K29" s="99">
        <v>11000</v>
      </c>
      <c r="L29" s="99">
        <v>11000</v>
      </c>
      <c r="M29" s="99">
        <v>11000</v>
      </c>
      <c r="N29" s="99">
        <v>11000</v>
      </c>
      <c r="O29" s="99">
        <v>11000</v>
      </c>
      <c r="P29" s="99">
        <v>11000</v>
      </c>
      <c r="Q29" s="58"/>
    </row>
    <row r="30" spans="1:17" ht="13.5">
      <c r="A30" s="58"/>
      <c r="B30" s="58"/>
      <c r="C30" s="58"/>
      <c r="D30" s="58"/>
      <c r="E30" s="58"/>
      <c r="F30" s="298">
        <v>50000</v>
      </c>
      <c r="G30" s="299"/>
      <c r="H30" s="301">
        <v>7000</v>
      </c>
      <c r="I30" s="301"/>
      <c r="J30" s="99">
        <v>11000</v>
      </c>
      <c r="K30" s="99">
        <v>11000</v>
      </c>
      <c r="L30" s="99">
        <v>11000</v>
      </c>
      <c r="M30" s="99">
        <v>11000</v>
      </c>
      <c r="N30" s="99">
        <v>11000</v>
      </c>
      <c r="O30" s="100">
        <v>17000</v>
      </c>
      <c r="P30" s="100">
        <v>17000</v>
      </c>
      <c r="Q30" s="58"/>
    </row>
    <row r="31" spans="1:17" ht="13.5">
      <c r="A31" s="58"/>
      <c r="B31" s="58"/>
      <c r="C31" s="58"/>
      <c r="D31" s="58"/>
      <c r="E31" s="58"/>
      <c r="F31" s="298">
        <v>60000</v>
      </c>
      <c r="G31" s="299"/>
      <c r="H31" s="303">
        <v>11000</v>
      </c>
      <c r="I31" s="303"/>
      <c r="J31" s="99">
        <v>11000</v>
      </c>
      <c r="K31" s="99">
        <v>11000</v>
      </c>
      <c r="L31" s="99">
        <v>11000</v>
      </c>
      <c r="M31" s="100">
        <v>17000</v>
      </c>
      <c r="N31" s="100">
        <v>17000</v>
      </c>
      <c r="O31" s="100">
        <v>17000</v>
      </c>
      <c r="P31" s="100">
        <v>17000</v>
      </c>
      <c r="Q31" s="58"/>
    </row>
    <row r="32" spans="1:17" ht="13.5">
      <c r="A32" s="58"/>
      <c r="B32" s="58"/>
      <c r="C32" s="58"/>
      <c r="D32" s="58"/>
      <c r="E32" s="58"/>
      <c r="F32" s="298">
        <v>80000</v>
      </c>
      <c r="G32" s="299"/>
      <c r="H32" s="303">
        <v>11000</v>
      </c>
      <c r="I32" s="303"/>
      <c r="J32" s="99">
        <v>11000</v>
      </c>
      <c r="K32" s="99">
        <v>11000</v>
      </c>
      <c r="L32" s="100">
        <v>17000</v>
      </c>
      <c r="M32" s="100">
        <v>17000</v>
      </c>
      <c r="N32" s="100">
        <v>17000</v>
      </c>
      <c r="O32" s="100">
        <v>17000</v>
      </c>
      <c r="P32" s="100">
        <v>17000</v>
      </c>
      <c r="Q32" s="58"/>
    </row>
    <row r="33" spans="1:17" ht="13.5">
      <c r="A33" s="58"/>
      <c r="B33" s="58"/>
      <c r="C33" s="58"/>
      <c r="D33" s="58"/>
      <c r="E33" s="58"/>
      <c r="F33" s="298">
        <v>100000</v>
      </c>
      <c r="G33" s="299"/>
      <c r="H33" s="303">
        <v>11000</v>
      </c>
      <c r="I33" s="303"/>
      <c r="J33" s="99">
        <v>11000</v>
      </c>
      <c r="K33" s="100">
        <v>17000</v>
      </c>
      <c r="L33" s="100">
        <v>17000</v>
      </c>
      <c r="M33" s="100">
        <v>17000</v>
      </c>
      <c r="N33" s="100">
        <v>17000</v>
      </c>
      <c r="O33" s="101">
        <v>23000</v>
      </c>
      <c r="P33" s="101">
        <v>23000</v>
      </c>
      <c r="Q33" s="58"/>
    </row>
    <row r="34" spans="1:17" ht="13.5">
      <c r="A34" s="58"/>
      <c r="B34" s="58"/>
      <c r="C34" s="58"/>
      <c r="D34" s="58"/>
      <c r="E34" s="58"/>
      <c r="F34" s="298">
        <v>150000</v>
      </c>
      <c r="G34" s="299"/>
      <c r="H34" s="302">
        <v>17000</v>
      </c>
      <c r="I34" s="302"/>
      <c r="J34" s="100">
        <v>17000</v>
      </c>
      <c r="K34" s="100">
        <v>17000</v>
      </c>
      <c r="L34" s="101">
        <v>23000</v>
      </c>
      <c r="M34" s="101">
        <v>23000</v>
      </c>
      <c r="N34" s="101">
        <v>23000</v>
      </c>
      <c r="O34" s="101">
        <v>23000</v>
      </c>
      <c r="P34" s="101">
        <v>23000</v>
      </c>
      <c r="Q34" s="58"/>
    </row>
    <row r="35" spans="1:17" ht="13.5">
      <c r="A35" s="58"/>
      <c r="B35" s="58"/>
      <c r="C35" s="58"/>
      <c r="D35" s="58"/>
      <c r="E35" s="58"/>
      <c r="F35" s="298">
        <v>200000</v>
      </c>
      <c r="G35" s="299"/>
      <c r="H35" s="302">
        <v>17000</v>
      </c>
      <c r="I35" s="302"/>
      <c r="J35" s="100">
        <v>17000</v>
      </c>
      <c r="K35" s="101">
        <v>23000</v>
      </c>
      <c r="L35" s="101">
        <v>23000</v>
      </c>
      <c r="M35" s="101">
        <v>23000</v>
      </c>
      <c r="N35" s="101">
        <v>23000</v>
      </c>
      <c r="O35" s="101">
        <v>23000</v>
      </c>
      <c r="P35" s="101">
        <v>23000</v>
      </c>
      <c r="Q35" s="58"/>
    </row>
    <row r="36" spans="1:17" ht="13.5">
      <c r="A36" s="58"/>
      <c r="B36" s="58"/>
      <c r="C36" s="58"/>
      <c r="D36" s="58"/>
      <c r="E36" s="58"/>
      <c r="F36" s="298">
        <v>300000</v>
      </c>
      <c r="G36" s="299"/>
      <c r="H36" s="304">
        <v>23000</v>
      </c>
      <c r="I36" s="304"/>
      <c r="J36" s="101">
        <v>23000</v>
      </c>
      <c r="K36" s="101">
        <v>23000</v>
      </c>
      <c r="L36" s="101">
        <v>23000</v>
      </c>
      <c r="M36" s="101">
        <v>23000</v>
      </c>
      <c r="N36" s="101">
        <v>23000</v>
      </c>
      <c r="O36" s="97">
        <v>43000</v>
      </c>
      <c r="P36" s="97">
        <v>43000</v>
      </c>
      <c r="Q36" s="58"/>
    </row>
    <row r="37" spans="1:17" ht="13.5">
      <c r="A37" s="58"/>
      <c r="B37" s="58"/>
      <c r="C37" s="58"/>
      <c r="D37" s="58"/>
      <c r="E37" s="58"/>
      <c r="F37" s="305" t="s">
        <v>262</v>
      </c>
      <c r="G37" s="305"/>
      <c r="H37" s="305"/>
      <c r="I37" s="305"/>
      <c r="J37" s="305"/>
      <c r="K37" s="305"/>
      <c r="L37" s="305"/>
      <c r="M37" s="305"/>
      <c r="N37" s="305"/>
      <c r="O37" s="305"/>
      <c r="P37" s="305"/>
      <c r="Q37" s="58"/>
    </row>
  </sheetData>
  <sheetProtection/>
  <mergeCells count="51">
    <mergeCell ref="F35:G35"/>
    <mergeCell ref="H35:I35"/>
    <mergeCell ref="F36:G36"/>
    <mergeCell ref="H36:I36"/>
    <mergeCell ref="F37:P37"/>
    <mergeCell ref="F32:G32"/>
    <mergeCell ref="H32:I32"/>
    <mergeCell ref="F33:G33"/>
    <mergeCell ref="H33:I33"/>
    <mergeCell ref="F34:G34"/>
    <mergeCell ref="H34:I34"/>
    <mergeCell ref="F29:G29"/>
    <mergeCell ref="H29:I29"/>
    <mergeCell ref="F30:G30"/>
    <mergeCell ref="H30:I30"/>
    <mergeCell ref="F31:G31"/>
    <mergeCell ref="H31:I31"/>
    <mergeCell ref="O25:O26"/>
    <mergeCell ref="P25:P26"/>
    <mergeCell ref="F27:G27"/>
    <mergeCell ref="H27:I27"/>
    <mergeCell ref="F28:G28"/>
    <mergeCell ref="H28:I28"/>
    <mergeCell ref="I19:P20"/>
    <mergeCell ref="F22:P23"/>
    <mergeCell ref="F24:G26"/>
    <mergeCell ref="H24:P24"/>
    <mergeCell ref="H25:I26"/>
    <mergeCell ref="J25:J26"/>
    <mergeCell ref="K25:K26"/>
    <mergeCell ref="L25:L26"/>
    <mergeCell ref="M25:M26"/>
    <mergeCell ref="N25:N26"/>
    <mergeCell ref="J12:P12"/>
    <mergeCell ref="J13:P13"/>
    <mergeCell ref="J14:P14"/>
    <mergeCell ref="J15:P15"/>
    <mergeCell ref="J16:P16"/>
    <mergeCell ref="J17:P17"/>
    <mergeCell ref="J5:P5"/>
    <mergeCell ref="J6:P6"/>
    <mergeCell ref="J7:P7"/>
    <mergeCell ref="J8:P8"/>
    <mergeCell ref="J9:P9"/>
    <mergeCell ref="J10:P10"/>
    <mergeCell ref="E1:P1"/>
    <mergeCell ref="B2:C2"/>
    <mergeCell ref="E3:G3"/>
    <mergeCell ref="J3:P3"/>
    <mergeCell ref="E4:F4"/>
    <mergeCell ref="J4:P4"/>
  </mergeCells>
  <printOptions/>
  <pageMargins left="0.7" right="0.7" top="0.75" bottom="0.75" header="0.3" footer="0.3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5">
    <tabColor rgb="FFFF0000"/>
  </sheetPr>
  <dimension ref="A1:AE65"/>
  <sheetViews>
    <sheetView zoomScalePageLayoutView="0" workbookViewId="0" topLeftCell="A1">
      <selection activeCell="B4" sqref="B4:X4"/>
    </sheetView>
  </sheetViews>
  <sheetFormatPr defaultColWidth="9.140625" defaultRowHeight="15"/>
  <cols>
    <col min="1" max="1" width="3.57421875" style="32" customWidth="1"/>
    <col min="2" max="2" width="5.28125" style="32" bestFit="1" customWidth="1"/>
    <col min="3" max="16" width="3.57421875" style="32" customWidth="1"/>
    <col min="17" max="17" width="4.7109375" style="32" bestFit="1" customWidth="1"/>
    <col min="18" max="26" width="3.57421875" style="32" customWidth="1"/>
    <col min="27" max="27" width="4.8515625" style="32" bestFit="1" customWidth="1"/>
    <col min="28" max="31" width="3.57421875" style="32" customWidth="1"/>
    <col min="32" max="16384" width="9.00390625" style="32" customWidth="1"/>
  </cols>
  <sheetData>
    <row r="1" spans="2:29" ht="13.5">
      <c r="B1" s="458" t="s">
        <v>42</v>
      </c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AC1" s="33" t="s">
        <v>43</v>
      </c>
    </row>
    <row r="2" spans="2:24" ht="13.5">
      <c r="B2" s="458" t="s">
        <v>177</v>
      </c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8"/>
      <c r="U2" s="458"/>
      <c r="V2" s="458"/>
      <c r="W2" s="458"/>
      <c r="X2" s="458"/>
    </row>
    <row r="4" spans="2:31" ht="18.75">
      <c r="B4" s="312" t="s">
        <v>179</v>
      </c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34"/>
      <c r="Z4" s="34"/>
      <c r="AA4" s="34"/>
      <c r="AB4" s="34"/>
      <c r="AC4" s="34"/>
      <c r="AD4" s="34"/>
      <c r="AE4" s="34"/>
    </row>
    <row r="5" spans="1:24" ht="18" customHeight="1">
      <c r="A5" s="32">
        <v>1</v>
      </c>
      <c r="B5" s="336" t="s">
        <v>44</v>
      </c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80" t="s">
        <v>45</v>
      </c>
      <c r="V5" s="380"/>
      <c r="W5" s="380"/>
      <c r="X5" s="380"/>
    </row>
    <row r="6" spans="2:29" ht="18" customHeight="1">
      <c r="B6" s="35" t="s">
        <v>46</v>
      </c>
      <c r="C6" s="381" t="s">
        <v>47</v>
      </c>
      <c r="D6" s="398"/>
      <c r="E6" s="398"/>
      <c r="F6" s="398"/>
      <c r="G6" s="398"/>
      <c r="H6" s="398"/>
      <c r="I6" s="398"/>
      <c r="J6" s="399"/>
      <c r="K6" s="350" t="s">
        <v>48</v>
      </c>
      <c r="L6" s="343"/>
      <c r="M6" s="436"/>
      <c r="N6" s="459" t="s">
        <v>49</v>
      </c>
      <c r="O6" s="460"/>
      <c r="P6" s="461"/>
      <c r="Q6" s="350" t="s">
        <v>50</v>
      </c>
      <c r="R6" s="351"/>
      <c r="S6" s="343"/>
      <c r="T6" s="436"/>
      <c r="U6" s="362" t="s">
        <v>51</v>
      </c>
      <c r="V6" s="398"/>
      <c r="W6" s="398"/>
      <c r="X6" s="438"/>
      <c r="Y6" s="362" t="s">
        <v>52</v>
      </c>
      <c r="Z6" s="362"/>
      <c r="AA6" s="398"/>
      <c r="AB6" s="398"/>
      <c r="AC6" s="438"/>
    </row>
    <row r="7" spans="2:29" ht="18" customHeight="1">
      <c r="B7" s="36">
        <v>1</v>
      </c>
      <c r="C7" s="450"/>
      <c r="D7" s="361"/>
      <c r="E7" s="361"/>
      <c r="F7" s="361"/>
      <c r="G7" s="361"/>
      <c r="H7" s="361"/>
      <c r="I7" s="361"/>
      <c r="J7" s="430"/>
      <c r="K7" s="360"/>
      <c r="L7" s="361"/>
      <c r="M7" s="430"/>
      <c r="N7" s="360"/>
      <c r="O7" s="361"/>
      <c r="P7" s="430"/>
      <c r="Q7" s="451"/>
      <c r="R7" s="420"/>
      <c r="S7" s="452"/>
      <c r="T7" s="453"/>
      <c r="U7" s="448"/>
      <c r="V7" s="448"/>
      <c r="W7" s="448"/>
      <c r="X7" s="449"/>
      <c r="Y7" s="409"/>
      <c r="Z7" s="410"/>
      <c r="AA7" s="37" t="s">
        <v>53</v>
      </c>
      <c r="AB7" s="410"/>
      <c r="AC7" s="411"/>
    </row>
    <row r="8" spans="2:29" ht="18" customHeight="1">
      <c r="B8" s="36">
        <v>2</v>
      </c>
      <c r="C8" s="439"/>
      <c r="D8" s="440"/>
      <c r="E8" s="440"/>
      <c r="F8" s="440"/>
      <c r="G8" s="440"/>
      <c r="H8" s="440"/>
      <c r="I8" s="440"/>
      <c r="J8" s="441"/>
      <c r="K8" s="442"/>
      <c r="L8" s="440"/>
      <c r="M8" s="441"/>
      <c r="N8" s="443"/>
      <c r="O8" s="440"/>
      <c r="P8" s="441"/>
      <c r="Q8" s="454"/>
      <c r="R8" s="455"/>
      <c r="S8" s="456"/>
      <c r="T8" s="457"/>
      <c r="U8" s="448"/>
      <c r="V8" s="448"/>
      <c r="W8" s="448"/>
      <c r="X8" s="449"/>
      <c r="Y8" s="409"/>
      <c r="Z8" s="410"/>
      <c r="AA8" s="37" t="s">
        <v>53</v>
      </c>
      <c r="AB8" s="410"/>
      <c r="AC8" s="411"/>
    </row>
    <row r="9" spans="2:29" ht="18" customHeight="1">
      <c r="B9" s="36">
        <v>3</v>
      </c>
      <c r="C9" s="439"/>
      <c r="D9" s="440"/>
      <c r="E9" s="440"/>
      <c r="F9" s="440"/>
      <c r="G9" s="440"/>
      <c r="H9" s="440"/>
      <c r="I9" s="440"/>
      <c r="J9" s="441"/>
      <c r="K9" s="442"/>
      <c r="L9" s="440"/>
      <c r="M9" s="441"/>
      <c r="N9" s="443"/>
      <c r="O9" s="440"/>
      <c r="P9" s="441"/>
      <c r="Q9" s="444"/>
      <c r="R9" s="445"/>
      <c r="S9" s="446"/>
      <c r="T9" s="447"/>
      <c r="U9" s="448"/>
      <c r="V9" s="448"/>
      <c r="W9" s="448"/>
      <c r="X9" s="449"/>
      <c r="Y9" s="409"/>
      <c r="Z9" s="410"/>
      <c r="AA9" s="37" t="s">
        <v>53</v>
      </c>
      <c r="AB9" s="410"/>
      <c r="AC9" s="411"/>
    </row>
    <row r="10" spans="3:24" ht="18" customHeight="1"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9"/>
      <c r="P10" s="38"/>
      <c r="Q10" s="327" t="s">
        <v>54</v>
      </c>
      <c r="R10" s="328"/>
      <c r="S10" s="379">
        <f>SUM(U7:X9)</f>
        <v>0</v>
      </c>
      <c r="T10" s="310"/>
      <c r="U10" s="310"/>
      <c r="V10" s="310"/>
      <c r="W10" s="310"/>
      <c r="X10" s="311"/>
    </row>
    <row r="11" spans="1:24" ht="18" customHeight="1">
      <c r="A11" s="32">
        <v>2</v>
      </c>
      <c r="B11" s="336" t="s">
        <v>55</v>
      </c>
      <c r="C11" s="336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6"/>
      <c r="Q11" s="336"/>
      <c r="R11" s="336"/>
      <c r="S11" s="336"/>
      <c r="T11" s="336"/>
      <c r="U11" s="38"/>
      <c r="V11" s="38"/>
      <c r="W11" s="38"/>
      <c r="X11" s="38"/>
    </row>
    <row r="12" spans="2:29" ht="18" customHeight="1">
      <c r="B12" s="35" t="s">
        <v>46</v>
      </c>
      <c r="C12" s="381" t="s">
        <v>47</v>
      </c>
      <c r="D12" s="434"/>
      <c r="E12" s="434"/>
      <c r="F12" s="434"/>
      <c r="G12" s="434"/>
      <c r="H12" s="434"/>
      <c r="I12" s="434"/>
      <c r="J12" s="435"/>
      <c r="K12" s="340" t="s">
        <v>56</v>
      </c>
      <c r="L12" s="343"/>
      <c r="M12" s="436"/>
      <c r="N12" s="340" t="s">
        <v>57</v>
      </c>
      <c r="O12" s="343"/>
      <c r="P12" s="436"/>
      <c r="Q12" s="350" t="s">
        <v>58</v>
      </c>
      <c r="R12" s="351"/>
      <c r="S12" s="343"/>
      <c r="T12" s="436"/>
      <c r="U12" s="362" t="s">
        <v>51</v>
      </c>
      <c r="V12" s="434"/>
      <c r="W12" s="434"/>
      <c r="X12" s="437"/>
      <c r="Y12" s="362" t="s">
        <v>52</v>
      </c>
      <c r="Z12" s="362"/>
      <c r="AA12" s="398"/>
      <c r="AB12" s="398"/>
      <c r="AC12" s="438"/>
    </row>
    <row r="13" spans="2:29" ht="18" customHeight="1">
      <c r="B13" s="422">
        <v>1</v>
      </c>
      <c r="C13" s="425"/>
      <c r="D13" s="367"/>
      <c r="E13" s="367"/>
      <c r="F13" s="367"/>
      <c r="G13" s="367"/>
      <c r="H13" s="367"/>
      <c r="I13" s="367"/>
      <c r="J13" s="426"/>
      <c r="K13" s="366"/>
      <c r="L13" s="367"/>
      <c r="M13" s="426"/>
      <c r="N13" s="366"/>
      <c r="O13" s="367"/>
      <c r="P13" s="426"/>
      <c r="Q13" s="49" t="s">
        <v>59</v>
      </c>
      <c r="R13" s="432"/>
      <c r="S13" s="432"/>
      <c r="T13" s="433"/>
      <c r="U13" s="401"/>
      <c r="V13" s="402"/>
      <c r="W13" s="402"/>
      <c r="X13" s="403"/>
      <c r="Y13" s="409"/>
      <c r="Z13" s="410"/>
      <c r="AA13" s="37" t="s">
        <v>53</v>
      </c>
      <c r="AB13" s="410"/>
      <c r="AC13" s="411"/>
    </row>
    <row r="14" spans="2:29" ht="18" customHeight="1">
      <c r="B14" s="423"/>
      <c r="C14" s="427"/>
      <c r="D14" s="405"/>
      <c r="E14" s="405"/>
      <c r="F14" s="405"/>
      <c r="G14" s="405"/>
      <c r="H14" s="405"/>
      <c r="I14" s="405"/>
      <c r="J14" s="428"/>
      <c r="K14" s="404"/>
      <c r="L14" s="405"/>
      <c r="M14" s="428"/>
      <c r="N14" s="404"/>
      <c r="O14" s="405"/>
      <c r="P14" s="428"/>
      <c r="Q14" s="50" t="s">
        <v>60</v>
      </c>
      <c r="R14" s="412"/>
      <c r="S14" s="412"/>
      <c r="T14" s="413"/>
      <c r="U14" s="404"/>
      <c r="V14" s="405"/>
      <c r="W14" s="405"/>
      <c r="X14" s="406"/>
      <c r="Y14" s="414">
        <f>IF(OR(U13="",Y13=""),"",INT(U13/Y13*AB13))</f>
      </c>
      <c r="Z14" s="415"/>
      <c r="AA14" s="415"/>
      <c r="AB14" s="415"/>
      <c r="AC14" s="416"/>
    </row>
    <row r="15" spans="2:29" ht="18" customHeight="1">
      <c r="B15" s="424"/>
      <c r="C15" s="429"/>
      <c r="D15" s="361"/>
      <c r="E15" s="361"/>
      <c r="F15" s="361"/>
      <c r="G15" s="361"/>
      <c r="H15" s="361"/>
      <c r="I15" s="361"/>
      <c r="J15" s="430"/>
      <c r="K15" s="407"/>
      <c r="L15" s="361"/>
      <c r="M15" s="430"/>
      <c r="N15" s="407"/>
      <c r="O15" s="361"/>
      <c r="P15" s="430"/>
      <c r="Q15" s="51" t="s">
        <v>61</v>
      </c>
      <c r="R15" s="420"/>
      <c r="S15" s="420"/>
      <c r="T15" s="421"/>
      <c r="U15" s="407"/>
      <c r="V15" s="361"/>
      <c r="W15" s="361"/>
      <c r="X15" s="408"/>
      <c r="Y15" s="417"/>
      <c r="Z15" s="418"/>
      <c r="AA15" s="418"/>
      <c r="AB15" s="418"/>
      <c r="AC15" s="419"/>
    </row>
    <row r="16" spans="2:29" ht="18" customHeight="1">
      <c r="B16" s="422">
        <v>2</v>
      </c>
      <c r="C16" s="425"/>
      <c r="D16" s="367"/>
      <c r="E16" s="367"/>
      <c r="F16" s="367"/>
      <c r="G16" s="367"/>
      <c r="H16" s="367"/>
      <c r="I16" s="367"/>
      <c r="J16" s="426"/>
      <c r="K16" s="431"/>
      <c r="L16" s="367"/>
      <c r="M16" s="426"/>
      <c r="N16" s="431"/>
      <c r="O16" s="367"/>
      <c r="P16" s="426"/>
      <c r="Q16" s="49" t="s">
        <v>59</v>
      </c>
      <c r="R16" s="432"/>
      <c r="S16" s="432"/>
      <c r="T16" s="433"/>
      <c r="U16" s="401"/>
      <c r="V16" s="402"/>
      <c r="W16" s="402"/>
      <c r="X16" s="403"/>
      <c r="Y16" s="409"/>
      <c r="Z16" s="410"/>
      <c r="AA16" s="37" t="s">
        <v>53</v>
      </c>
      <c r="AB16" s="410"/>
      <c r="AC16" s="411"/>
    </row>
    <row r="17" spans="2:29" ht="18" customHeight="1">
      <c r="B17" s="423"/>
      <c r="C17" s="427"/>
      <c r="D17" s="405"/>
      <c r="E17" s="405"/>
      <c r="F17" s="405"/>
      <c r="G17" s="405"/>
      <c r="H17" s="405"/>
      <c r="I17" s="405"/>
      <c r="J17" s="428"/>
      <c r="K17" s="404"/>
      <c r="L17" s="405"/>
      <c r="M17" s="428"/>
      <c r="N17" s="404"/>
      <c r="O17" s="405"/>
      <c r="P17" s="428"/>
      <c r="Q17" s="50" t="s">
        <v>60</v>
      </c>
      <c r="R17" s="412"/>
      <c r="S17" s="412"/>
      <c r="T17" s="413"/>
      <c r="U17" s="404"/>
      <c r="V17" s="405"/>
      <c r="W17" s="405"/>
      <c r="X17" s="406"/>
      <c r="Y17" s="414">
        <f>IF(OR(U16="",Y16=""),"",INT(U16/Y16*AB16))</f>
      </c>
      <c r="Z17" s="415"/>
      <c r="AA17" s="415"/>
      <c r="AB17" s="415"/>
      <c r="AC17" s="416"/>
    </row>
    <row r="18" spans="2:29" ht="18" customHeight="1">
      <c r="B18" s="424"/>
      <c r="C18" s="429"/>
      <c r="D18" s="361"/>
      <c r="E18" s="361"/>
      <c r="F18" s="361"/>
      <c r="G18" s="361"/>
      <c r="H18" s="361"/>
      <c r="I18" s="361"/>
      <c r="J18" s="430"/>
      <c r="K18" s="407"/>
      <c r="L18" s="361"/>
      <c r="M18" s="430"/>
      <c r="N18" s="407"/>
      <c r="O18" s="361"/>
      <c r="P18" s="430"/>
      <c r="Q18" s="51" t="s">
        <v>61</v>
      </c>
      <c r="R18" s="420"/>
      <c r="S18" s="420"/>
      <c r="T18" s="421"/>
      <c r="U18" s="407"/>
      <c r="V18" s="361"/>
      <c r="W18" s="361"/>
      <c r="X18" s="408"/>
      <c r="Y18" s="417"/>
      <c r="Z18" s="418"/>
      <c r="AA18" s="418"/>
      <c r="AB18" s="418"/>
      <c r="AC18" s="419"/>
    </row>
    <row r="19" spans="3:24" ht="18" customHeight="1"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9"/>
      <c r="P19" s="38"/>
      <c r="Q19" s="327" t="s">
        <v>54</v>
      </c>
      <c r="R19" s="328"/>
      <c r="S19" s="309">
        <f>SUM(U13:X18)</f>
        <v>0</v>
      </c>
      <c r="T19" s="310"/>
      <c r="U19" s="310"/>
      <c r="V19" s="310"/>
      <c r="W19" s="310"/>
      <c r="X19" s="311"/>
    </row>
    <row r="20" spans="1:24" ht="18" customHeight="1">
      <c r="A20" s="32">
        <v>3</v>
      </c>
      <c r="B20" s="336" t="s">
        <v>62</v>
      </c>
      <c r="C20" s="336"/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8"/>
      <c r="V20" s="38"/>
      <c r="W20" s="38"/>
      <c r="X20" s="38"/>
    </row>
    <row r="21" spans="2:24" ht="18" customHeight="1">
      <c r="B21" s="35" t="s">
        <v>46</v>
      </c>
      <c r="C21" s="337" t="s">
        <v>63</v>
      </c>
      <c r="D21" s="398"/>
      <c r="E21" s="398"/>
      <c r="F21" s="398"/>
      <c r="G21" s="398"/>
      <c r="H21" s="399"/>
      <c r="I21" s="340" t="s">
        <v>64</v>
      </c>
      <c r="J21" s="341"/>
      <c r="K21" s="342"/>
      <c r="L21" s="340" t="s">
        <v>65</v>
      </c>
      <c r="M21" s="351"/>
      <c r="N21" s="351"/>
      <c r="O21" s="352"/>
      <c r="P21" s="340" t="s">
        <v>66</v>
      </c>
      <c r="Q21" s="341"/>
      <c r="R21" s="341"/>
      <c r="S21" s="341"/>
      <c r="T21" s="342"/>
      <c r="U21" s="340" t="s">
        <v>51</v>
      </c>
      <c r="V21" s="351"/>
      <c r="W21" s="351"/>
      <c r="X21" s="400"/>
    </row>
    <row r="22" spans="2:24" ht="18" customHeight="1">
      <c r="B22" s="36">
        <v>1</v>
      </c>
      <c r="C22" s="345" t="s">
        <v>67</v>
      </c>
      <c r="D22" s="389"/>
      <c r="E22" s="389"/>
      <c r="F22" s="389"/>
      <c r="G22" s="389"/>
      <c r="H22" s="390"/>
      <c r="I22" s="346" t="s">
        <v>67</v>
      </c>
      <c r="J22" s="391"/>
      <c r="K22" s="392"/>
      <c r="L22" s="346" t="s">
        <v>67</v>
      </c>
      <c r="M22" s="391"/>
      <c r="N22" s="391"/>
      <c r="O22" s="392"/>
      <c r="P22" s="346" t="s">
        <v>67</v>
      </c>
      <c r="Q22" s="391"/>
      <c r="R22" s="391"/>
      <c r="S22" s="391"/>
      <c r="T22" s="392"/>
      <c r="U22" s="393"/>
      <c r="V22" s="394"/>
      <c r="W22" s="394"/>
      <c r="X22" s="395"/>
    </row>
    <row r="23" spans="2:24" ht="18" customHeight="1">
      <c r="B23" s="36">
        <v>2</v>
      </c>
      <c r="C23" s="345" t="s">
        <v>67</v>
      </c>
      <c r="D23" s="389"/>
      <c r="E23" s="389"/>
      <c r="F23" s="389"/>
      <c r="G23" s="389"/>
      <c r="H23" s="390"/>
      <c r="I23" s="346" t="s">
        <v>67</v>
      </c>
      <c r="J23" s="391"/>
      <c r="K23" s="392"/>
      <c r="L23" s="346" t="s">
        <v>67</v>
      </c>
      <c r="M23" s="391"/>
      <c r="N23" s="391"/>
      <c r="O23" s="392"/>
      <c r="P23" s="346" t="s">
        <v>67</v>
      </c>
      <c r="Q23" s="391"/>
      <c r="R23" s="391"/>
      <c r="S23" s="391"/>
      <c r="T23" s="392"/>
      <c r="U23" s="393"/>
      <c r="V23" s="394"/>
      <c r="W23" s="394"/>
      <c r="X23" s="395"/>
    </row>
    <row r="24" spans="2:24" ht="18" customHeight="1">
      <c r="B24" s="36">
        <v>3</v>
      </c>
      <c r="C24" s="345" t="s">
        <v>67</v>
      </c>
      <c r="D24" s="389"/>
      <c r="E24" s="389"/>
      <c r="F24" s="389"/>
      <c r="G24" s="389"/>
      <c r="H24" s="390"/>
      <c r="I24" s="346" t="s">
        <v>67</v>
      </c>
      <c r="J24" s="391"/>
      <c r="K24" s="392"/>
      <c r="L24" s="346" t="s">
        <v>67</v>
      </c>
      <c r="M24" s="391"/>
      <c r="N24" s="391"/>
      <c r="O24" s="392"/>
      <c r="P24" s="346" t="s">
        <v>67</v>
      </c>
      <c r="Q24" s="391"/>
      <c r="R24" s="391"/>
      <c r="S24" s="391"/>
      <c r="T24" s="392"/>
      <c r="U24" s="393"/>
      <c r="V24" s="394"/>
      <c r="W24" s="394"/>
      <c r="X24" s="395"/>
    </row>
    <row r="25" spans="3:24" ht="18" customHeight="1"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40"/>
      <c r="P25" s="41"/>
      <c r="Q25" s="41"/>
      <c r="R25" s="41"/>
      <c r="S25" s="327" t="s">
        <v>54</v>
      </c>
      <c r="T25" s="328"/>
      <c r="U25" s="309">
        <f>SUM(U22:X24)</f>
        <v>0</v>
      </c>
      <c r="V25" s="396"/>
      <c r="W25" s="396"/>
      <c r="X25" s="397"/>
    </row>
    <row r="26" spans="1:24" ht="18" customHeight="1">
      <c r="A26" s="32">
        <v>4</v>
      </c>
      <c r="B26" s="336" t="s">
        <v>68</v>
      </c>
      <c r="C26" s="336"/>
      <c r="D26" s="336"/>
      <c r="E26" s="336"/>
      <c r="F26" s="336"/>
      <c r="G26" s="336"/>
      <c r="H26" s="336"/>
      <c r="I26" s="336"/>
      <c r="J26" s="336"/>
      <c r="K26" s="336"/>
      <c r="L26" s="336"/>
      <c r="M26" s="336"/>
      <c r="N26" s="336"/>
      <c r="O26" s="336"/>
      <c r="P26" s="336"/>
      <c r="Q26" s="336"/>
      <c r="R26" s="336"/>
      <c r="S26" s="336"/>
      <c r="T26" s="336"/>
      <c r="U26" s="38"/>
      <c r="V26" s="38"/>
      <c r="W26" s="38"/>
      <c r="X26" s="38"/>
    </row>
    <row r="27" spans="2:24" ht="18" customHeight="1">
      <c r="B27" s="35" t="s">
        <v>46</v>
      </c>
      <c r="C27" s="337" t="s">
        <v>69</v>
      </c>
      <c r="D27" s="338"/>
      <c r="E27" s="338"/>
      <c r="F27" s="338"/>
      <c r="G27" s="338"/>
      <c r="H27" s="339"/>
      <c r="I27" s="350" t="s">
        <v>2</v>
      </c>
      <c r="J27" s="338"/>
      <c r="K27" s="339"/>
      <c r="L27" s="340" t="s">
        <v>70</v>
      </c>
      <c r="M27" s="341"/>
      <c r="N27" s="341"/>
      <c r="O27" s="341"/>
      <c r="P27" s="341"/>
      <c r="Q27" s="341"/>
      <c r="R27" s="342"/>
      <c r="S27" s="350" t="s">
        <v>71</v>
      </c>
      <c r="T27" s="343"/>
      <c r="U27" s="343"/>
      <c r="V27" s="343"/>
      <c r="W27" s="343"/>
      <c r="X27" s="344"/>
    </row>
    <row r="28" spans="2:24" ht="18" customHeight="1">
      <c r="B28" s="36">
        <v>1</v>
      </c>
      <c r="C28" s="329"/>
      <c r="D28" s="330"/>
      <c r="E28" s="330"/>
      <c r="F28" s="330"/>
      <c r="G28" s="330"/>
      <c r="H28" s="331"/>
      <c r="I28" s="332"/>
      <c r="J28" s="330"/>
      <c r="K28" s="331"/>
      <c r="L28" s="321"/>
      <c r="M28" s="322"/>
      <c r="N28" s="322"/>
      <c r="O28" s="322"/>
      <c r="P28" s="322"/>
      <c r="Q28" s="322"/>
      <c r="R28" s="323"/>
      <c r="S28" s="333"/>
      <c r="T28" s="334"/>
      <c r="U28" s="334"/>
      <c r="V28" s="334"/>
      <c r="W28" s="334"/>
      <c r="X28" s="335"/>
    </row>
    <row r="29" spans="2:24" ht="18" customHeight="1">
      <c r="B29" s="36">
        <v>2</v>
      </c>
      <c r="C29" s="317"/>
      <c r="D29" s="318"/>
      <c r="E29" s="318"/>
      <c r="F29" s="318"/>
      <c r="G29" s="318"/>
      <c r="H29" s="319"/>
      <c r="I29" s="320"/>
      <c r="J29" s="318"/>
      <c r="K29" s="319"/>
      <c r="L29" s="321"/>
      <c r="M29" s="322"/>
      <c r="N29" s="322"/>
      <c r="O29" s="322"/>
      <c r="P29" s="322"/>
      <c r="Q29" s="322"/>
      <c r="R29" s="323"/>
      <c r="S29" s="324"/>
      <c r="T29" s="325"/>
      <c r="U29" s="325"/>
      <c r="V29" s="325"/>
      <c r="W29" s="325"/>
      <c r="X29" s="326"/>
    </row>
    <row r="30" spans="2:24" ht="18" customHeight="1">
      <c r="B30" s="36">
        <v>3</v>
      </c>
      <c r="C30" s="317"/>
      <c r="D30" s="318"/>
      <c r="E30" s="318"/>
      <c r="F30" s="318"/>
      <c r="G30" s="318"/>
      <c r="H30" s="319"/>
      <c r="I30" s="320"/>
      <c r="J30" s="318"/>
      <c r="K30" s="319"/>
      <c r="L30" s="321"/>
      <c r="M30" s="322"/>
      <c r="N30" s="322"/>
      <c r="O30" s="322"/>
      <c r="P30" s="322"/>
      <c r="Q30" s="322"/>
      <c r="R30" s="323"/>
      <c r="S30" s="324"/>
      <c r="T30" s="325"/>
      <c r="U30" s="325"/>
      <c r="V30" s="325"/>
      <c r="W30" s="325"/>
      <c r="X30" s="326"/>
    </row>
    <row r="31" spans="2:24" ht="18" customHeight="1">
      <c r="B31" s="36">
        <v>4</v>
      </c>
      <c r="C31" s="317"/>
      <c r="D31" s="318"/>
      <c r="E31" s="318"/>
      <c r="F31" s="318"/>
      <c r="G31" s="318"/>
      <c r="H31" s="319"/>
      <c r="I31" s="320"/>
      <c r="J31" s="318"/>
      <c r="K31" s="319"/>
      <c r="L31" s="321"/>
      <c r="M31" s="322"/>
      <c r="N31" s="322"/>
      <c r="O31" s="322"/>
      <c r="P31" s="322"/>
      <c r="Q31" s="322"/>
      <c r="R31" s="323"/>
      <c r="S31" s="324"/>
      <c r="T31" s="325"/>
      <c r="U31" s="325"/>
      <c r="V31" s="325"/>
      <c r="W31" s="325"/>
      <c r="X31" s="326"/>
    </row>
    <row r="32" spans="2:24" ht="18" customHeight="1">
      <c r="B32" s="36">
        <v>5</v>
      </c>
      <c r="C32" s="317"/>
      <c r="D32" s="318"/>
      <c r="E32" s="318"/>
      <c r="F32" s="318"/>
      <c r="G32" s="318"/>
      <c r="H32" s="319"/>
      <c r="I32" s="320"/>
      <c r="J32" s="318"/>
      <c r="K32" s="319"/>
      <c r="L32" s="321"/>
      <c r="M32" s="322"/>
      <c r="N32" s="322"/>
      <c r="O32" s="322"/>
      <c r="P32" s="322"/>
      <c r="Q32" s="322"/>
      <c r="R32" s="323"/>
      <c r="S32" s="324"/>
      <c r="T32" s="325"/>
      <c r="U32" s="325"/>
      <c r="V32" s="325"/>
      <c r="W32" s="325"/>
      <c r="X32" s="326"/>
    </row>
    <row r="33" spans="3:24" ht="18" customHeight="1"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9"/>
      <c r="P33" s="38"/>
      <c r="Q33" s="327" t="s">
        <v>54</v>
      </c>
      <c r="R33" s="328"/>
      <c r="S33" s="309">
        <f>SUM(S28:X32)</f>
        <v>0</v>
      </c>
      <c r="T33" s="310"/>
      <c r="U33" s="310"/>
      <c r="V33" s="310"/>
      <c r="W33" s="310"/>
      <c r="X33" s="311"/>
    </row>
    <row r="34" spans="1:24" ht="18" customHeight="1">
      <c r="A34" s="32">
        <v>5</v>
      </c>
      <c r="B34" s="336" t="s">
        <v>180</v>
      </c>
      <c r="C34" s="336"/>
      <c r="D34" s="336"/>
      <c r="E34" s="336"/>
      <c r="F34" s="336"/>
      <c r="G34" s="336"/>
      <c r="H34" s="336"/>
      <c r="I34" s="336"/>
      <c r="J34" s="336"/>
      <c r="K34" s="336"/>
      <c r="L34" s="336"/>
      <c r="M34" s="336"/>
      <c r="N34" s="336"/>
      <c r="O34" s="336"/>
      <c r="P34" s="336"/>
      <c r="Q34" s="336"/>
      <c r="R34" s="336"/>
      <c r="S34" s="336"/>
      <c r="T34" s="336"/>
      <c r="U34" s="380"/>
      <c r="V34" s="380"/>
      <c r="W34" s="380"/>
      <c r="X34" s="380"/>
    </row>
    <row r="35" spans="2:24" ht="18" customHeight="1">
      <c r="B35" s="35" t="s">
        <v>46</v>
      </c>
      <c r="C35" s="381" t="s">
        <v>72</v>
      </c>
      <c r="D35" s="382"/>
      <c r="E35" s="382"/>
      <c r="F35" s="382"/>
      <c r="G35" s="382"/>
      <c r="H35" s="383"/>
      <c r="I35" s="384" t="s">
        <v>73</v>
      </c>
      <c r="J35" s="385"/>
      <c r="K35" s="386"/>
      <c r="L35" s="340" t="s">
        <v>74</v>
      </c>
      <c r="M35" s="341"/>
      <c r="N35" s="341"/>
      <c r="O35" s="341"/>
      <c r="P35" s="341"/>
      <c r="Q35" s="341"/>
      <c r="R35" s="342"/>
      <c r="S35" s="387" t="s">
        <v>75</v>
      </c>
      <c r="T35" s="362"/>
      <c r="U35" s="362"/>
      <c r="V35" s="362"/>
      <c r="W35" s="362"/>
      <c r="X35" s="388"/>
    </row>
    <row r="36" spans="2:24" ht="18" customHeight="1">
      <c r="B36" s="36">
        <v>1</v>
      </c>
      <c r="C36" s="368"/>
      <c r="D36" s="369"/>
      <c r="E36" s="369"/>
      <c r="F36" s="369"/>
      <c r="G36" s="369"/>
      <c r="H36" s="370"/>
      <c r="I36" s="355"/>
      <c r="J36" s="371"/>
      <c r="K36" s="372"/>
      <c r="L36" s="373"/>
      <c r="M36" s="374"/>
      <c r="N36" s="374"/>
      <c r="O36" s="374"/>
      <c r="P36" s="374"/>
      <c r="Q36" s="374"/>
      <c r="R36" s="375"/>
      <c r="S36" s="376"/>
      <c r="T36" s="377"/>
      <c r="U36" s="377"/>
      <c r="V36" s="377"/>
      <c r="W36" s="377"/>
      <c r="X36" s="378"/>
    </row>
    <row r="37" spans="2:24" ht="18" customHeight="1">
      <c r="B37" s="36">
        <v>2</v>
      </c>
      <c r="C37" s="368"/>
      <c r="D37" s="369"/>
      <c r="E37" s="369"/>
      <c r="F37" s="369"/>
      <c r="G37" s="369"/>
      <c r="H37" s="370"/>
      <c r="I37" s="355"/>
      <c r="J37" s="371"/>
      <c r="K37" s="372"/>
      <c r="L37" s="373"/>
      <c r="M37" s="374"/>
      <c r="N37" s="374"/>
      <c r="O37" s="374"/>
      <c r="P37" s="374"/>
      <c r="Q37" s="374"/>
      <c r="R37" s="375"/>
      <c r="S37" s="376"/>
      <c r="T37" s="377"/>
      <c r="U37" s="377"/>
      <c r="V37" s="377"/>
      <c r="W37" s="377"/>
      <c r="X37" s="378"/>
    </row>
    <row r="38" spans="2:24" ht="18" customHeight="1">
      <c r="B38" s="36">
        <v>3</v>
      </c>
      <c r="C38" s="368"/>
      <c r="D38" s="369"/>
      <c r="E38" s="369"/>
      <c r="F38" s="369"/>
      <c r="G38" s="369"/>
      <c r="H38" s="370"/>
      <c r="I38" s="355"/>
      <c r="J38" s="371"/>
      <c r="K38" s="372"/>
      <c r="L38" s="373"/>
      <c r="M38" s="374"/>
      <c r="N38" s="374"/>
      <c r="O38" s="374"/>
      <c r="P38" s="374"/>
      <c r="Q38" s="374"/>
      <c r="R38" s="375"/>
      <c r="S38" s="376"/>
      <c r="T38" s="377"/>
      <c r="U38" s="377"/>
      <c r="V38" s="377"/>
      <c r="W38" s="377"/>
      <c r="X38" s="378"/>
    </row>
    <row r="39" spans="2:24" ht="18" customHeight="1">
      <c r="B39" s="36">
        <v>4</v>
      </c>
      <c r="C39" s="368"/>
      <c r="D39" s="369"/>
      <c r="E39" s="369"/>
      <c r="F39" s="369"/>
      <c r="G39" s="369"/>
      <c r="H39" s="370"/>
      <c r="I39" s="355"/>
      <c r="J39" s="371"/>
      <c r="K39" s="372"/>
      <c r="L39" s="373"/>
      <c r="M39" s="374"/>
      <c r="N39" s="374"/>
      <c r="O39" s="374"/>
      <c r="P39" s="374"/>
      <c r="Q39" s="374"/>
      <c r="R39" s="375"/>
      <c r="S39" s="376"/>
      <c r="T39" s="377"/>
      <c r="U39" s="377"/>
      <c r="V39" s="377"/>
      <c r="W39" s="377"/>
      <c r="X39" s="378"/>
    </row>
    <row r="40" spans="2:24" ht="18" customHeight="1">
      <c r="B40" s="36">
        <v>5</v>
      </c>
      <c r="C40" s="368"/>
      <c r="D40" s="369"/>
      <c r="E40" s="369"/>
      <c r="F40" s="369"/>
      <c r="G40" s="369"/>
      <c r="H40" s="370"/>
      <c r="I40" s="355"/>
      <c r="J40" s="371"/>
      <c r="K40" s="372"/>
      <c r="L40" s="373"/>
      <c r="M40" s="374"/>
      <c r="N40" s="374"/>
      <c r="O40" s="374"/>
      <c r="P40" s="374"/>
      <c r="Q40" s="374"/>
      <c r="R40" s="375"/>
      <c r="S40" s="376"/>
      <c r="T40" s="377"/>
      <c r="U40" s="377"/>
      <c r="V40" s="377"/>
      <c r="W40" s="377"/>
      <c r="X40" s="378"/>
    </row>
    <row r="41" spans="3:24" ht="18" customHeight="1"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9"/>
      <c r="P41" s="38"/>
      <c r="Q41" s="327" t="s">
        <v>54</v>
      </c>
      <c r="R41" s="328"/>
      <c r="S41" s="379">
        <f>SUM(S36:X40)</f>
        <v>0</v>
      </c>
      <c r="T41" s="310"/>
      <c r="U41" s="310"/>
      <c r="V41" s="310"/>
      <c r="W41" s="310"/>
      <c r="X41" s="311"/>
    </row>
    <row r="42" spans="1:24" ht="18" customHeight="1">
      <c r="A42" s="32">
        <v>6</v>
      </c>
      <c r="B42" s="336" t="s">
        <v>76</v>
      </c>
      <c r="C42" s="336"/>
      <c r="D42" s="336"/>
      <c r="E42" s="336"/>
      <c r="F42" s="336"/>
      <c r="G42" s="336"/>
      <c r="H42" s="336"/>
      <c r="I42" s="336"/>
      <c r="J42" s="336"/>
      <c r="K42" s="336"/>
      <c r="L42" s="336"/>
      <c r="M42" s="336"/>
      <c r="N42" s="336"/>
      <c r="O42" s="336"/>
      <c r="P42" s="336"/>
      <c r="Q42" s="336"/>
      <c r="R42" s="336"/>
      <c r="S42" s="336"/>
      <c r="T42" s="336"/>
      <c r="U42" s="38"/>
      <c r="V42" s="38"/>
      <c r="W42" s="38"/>
      <c r="X42" s="38"/>
    </row>
    <row r="43" spans="2:24" ht="18" customHeight="1">
      <c r="B43" s="35" t="s">
        <v>46</v>
      </c>
      <c r="C43" s="349" t="s">
        <v>77</v>
      </c>
      <c r="D43" s="362"/>
      <c r="E43" s="362"/>
      <c r="F43" s="362"/>
      <c r="G43" s="362"/>
      <c r="H43" s="363"/>
      <c r="I43" s="340" t="s">
        <v>78</v>
      </c>
      <c r="J43" s="351"/>
      <c r="K43" s="351"/>
      <c r="L43" s="350" t="s">
        <v>41</v>
      </c>
      <c r="M43" s="351"/>
      <c r="N43" s="351"/>
      <c r="O43" s="351"/>
      <c r="P43" s="351"/>
      <c r="Q43" s="351"/>
      <c r="R43" s="352"/>
      <c r="S43" s="350" t="s">
        <v>71</v>
      </c>
      <c r="T43" s="343"/>
      <c r="U43" s="343"/>
      <c r="V43" s="343"/>
      <c r="W43" s="343"/>
      <c r="X43" s="344"/>
    </row>
    <row r="44" spans="2:24" ht="18" customHeight="1">
      <c r="B44" s="36">
        <v>1</v>
      </c>
      <c r="C44" s="347" t="s">
        <v>67</v>
      </c>
      <c r="D44" s="364"/>
      <c r="E44" s="364"/>
      <c r="F44" s="364"/>
      <c r="G44" s="364"/>
      <c r="H44" s="365"/>
      <c r="I44" s="366" t="s">
        <v>67</v>
      </c>
      <c r="J44" s="367"/>
      <c r="K44" s="367"/>
      <c r="L44" s="321" t="s">
        <v>67</v>
      </c>
      <c r="M44" s="322"/>
      <c r="N44" s="322"/>
      <c r="O44" s="322"/>
      <c r="P44" s="322"/>
      <c r="Q44" s="322"/>
      <c r="R44" s="323"/>
      <c r="S44" s="333"/>
      <c r="T44" s="334"/>
      <c r="U44" s="334"/>
      <c r="V44" s="334"/>
      <c r="W44" s="334"/>
      <c r="X44" s="335"/>
    </row>
    <row r="45" spans="2:24" ht="18" customHeight="1">
      <c r="B45" s="36">
        <v>2</v>
      </c>
      <c r="C45" s="345" t="s">
        <v>67</v>
      </c>
      <c r="D45" s="353"/>
      <c r="E45" s="353"/>
      <c r="F45" s="353"/>
      <c r="G45" s="353"/>
      <c r="H45" s="354"/>
      <c r="I45" s="355" t="s">
        <v>67</v>
      </c>
      <c r="J45" s="356"/>
      <c r="K45" s="356"/>
      <c r="L45" s="321" t="s">
        <v>67</v>
      </c>
      <c r="M45" s="322"/>
      <c r="N45" s="322"/>
      <c r="O45" s="322"/>
      <c r="P45" s="322"/>
      <c r="Q45" s="322"/>
      <c r="R45" s="323"/>
      <c r="S45" s="324"/>
      <c r="T45" s="325"/>
      <c r="U45" s="325"/>
      <c r="V45" s="325"/>
      <c r="W45" s="325"/>
      <c r="X45" s="326"/>
    </row>
    <row r="46" spans="2:24" ht="18" customHeight="1">
      <c r="B46" s="36">
        <v>3</v>
      </c>
      <c r="C46" s="357" t="s">
        <v>67</v>
      </c>
      <c r="D46" s="358"/>
      <c r="E46" s="358"/>
      <c r="F46" s="358"/>
      <c r="G46" s="358"/>
      <c r="H46" s="359"/>
      <c r="I46" s="360" t="s">
        <v>67</v>
      </c>
      <c r="J46" s="361"/>
      <c r="K46" s="361"/>
      <c r="L46" s="321" t="s">
        <v>67</v>
      </c>
      <c r="M46" s="322"/>
      <c r="N46" s="322"/>
      <c r="O46" s="322"/>
      <c r="P46" s="322"/>
      <c r="Q46" s="322"/>
      <c r="R46" s="323"/>
      <c r="S46" s="324"/>
      <c r="T46" s="325"/>
      <c r="U46" s="325"/>
      <c r="V46" s="325"/>
      <c r="W46" s="325"/>
      <c r="X46" s="326"/>
    </row>
    <row r="47" spans="3:24" ht="18" customHeight="1"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9"/>
      <c r="P47" s="38"/>
      <c r="Q47" s="327" t="s">
        <v>54</v>
      </c>
      <c r="R47" s="328"/>
      <c r="S47" s="309">
        <f>SUM(S44:X46)</f>
        <v>0</v>
      </c>
      <c r="T47" s="310"/>
      <c r="U47" s="310"/>
      <c r="V47" s="310"/>
      <c r="W47" s="310"/>
      <c r="X47" s="311"/>
    </row>
    <row r="48" spans="1:24" ht="18" customHeight="1">
      <c r="A48" s="32">
        <v>7</v>
      </c>
      <c r="B48" s="336" t="s">
        <v>79</v>
      </c>
      <c r="C48" s="336"/>
      <c r="D48" s="336"/>
      <c r="E48" s="336"/>
      <c r="F48" s="336"/>
      <c r="G48" s="336"/>
      <c r="H48" s="336"/>
      <c r="I48" s="336"/>
      <c r="J48" s="336"/>
      <c r="K48" s="336"/>
      <c r="L48" s="336"/>
      <c r="M48" s="336"/>
      <c r="N48" s="336"/>
      <c r="O48" s="336"/>
      <c r="P48" s="336"/>
      <c r="Q48" s="336"/>
      <c r="R48" s="336"/>
      <c r="S48" s="336"/>
      <c r="T48" s="336"/>
      <c r="U48" s="38"/>
      <c r="V48" s="38"/>
      <c r="W48" s="38"/>
      <c r="X48" s="38"/>
    </row>
    <row r="49" spans="2:24" ht="18" customHeight="1">
      <c r="B49" s="35" t="s">
        <v>46</v>
      </c>
      <c r="C49" s="349" t="s">
        <v>80</v>
      </c>
      <c r="D49" s="338"/>
      <c r="E49" s="338"/>
      <c r="F49" s="338"/>
      <c r="G49" s="338"/>
      <c r="H49" s="339"/>
      <c r="I49" s="350" t="s">
        <v>81</v>
      </c>
      <c r="J49" s="338"/>
      <c r="K49" s="339"/>
      <c r="L49" s="350" t="s">
        <v>41</v>
      </c>
      <c r="M49" s="351"/>
      <c r="N49" s="351"/>
      <c r="O49" s="351"/>
      <c r="P49" s="351"/>
      <c r="Q49" s="351"/>
      <c r="R49" s="352"/>
      <c r="S49" s="340" t="s">
        <v>82</v>
      </c>
      <c r="T49" s="343"/>
      <c r="U49" s="343"/>
      <c r="V49" s="343"/>
      <c r="W49" s="343"/>
      <c r="X49" s="344"/>
    </row>
    <row r="50" spans="2:24" ht="18" customHeight="1">
      <c r="B50" s="36">
        <v>1</v>
      </c>
      <c r="C50" s="347"/>
      <c r="D50" s="330"/>
      <c r="E50" s="330"/>
      <c r="F50" s="330"/>
      <c r="G50" s="330"/>
      <c r="H50" s="331"/>
      <c r="I50" s="348" t="s">
        <v>67</v>
      </c>
      <c r="J50" s="330"/>
      <c r="K50" s="331"/>
      <c r="L50" s="321" t="s">
        <v>67</v>
      </c>
      <c r="M50" s="322"/>
      <c r="N50" s="322"/>
      <c r="O50" s="322"/>
      <c r="P50" s="322"/>
      <c r="Q50" s="322"/>
      <c r="R50" s="323"/>
      <c r="S50" s="333"/>
      <c r="T50" s="334"/>
      <c r="U50" s="334"/>
      <c r="V50" s="334"/>
      <c r="W50" s="334"/>
      <c r="X50" s="335"/>
    </row>
    <row r="51" spans="2:24" ht="18" customHeight="1">
      <c r="B51" s="36">
        <v>2</v>
      </c>
      <c r="C51" s="345" t="s">
        <v>67</v>
      </c>
      <c r="D51" s="318"/>
      <c r="E51" s="318"/>
      <c r="F51" s="318"/>
      <c r="G51" s="318"/>
      <c r="H51" s="319"/>
      <c r="I51" s="346" t="s">
        <v>67</v>
      </c>
      <c r="J51" s="318"/>
      <c r="K51" s="319"/>
      <c r="L51" s="321" t="s">
        <v>67</v>
      </c>
      <c r="M51" s="322"/>
      <c r="N51" s="322"/>
      <c r="O51" s="322"/>
      <c r="P51" s="322"/>
      <c r="Q51" s="322"/>
      <c r="R51" s="323"/>
      <c r="S51" s="324"/>
      <c r="T51" s="325"/>
      <c r="U51" s="325"/>
      <c r="V51" s="325"/>
      <c r="W51" s="325"/>
      <c r="X51" s="326"/>
    </row>
    <row r="52" spans="2:24" ht="18" customHeight="1">
      <c r="B52" s="36">
        <v>3</v>
      </c>
      <c r="C52" s="345" t="s">
        <v>67</v>
      </c>
      <c r="D52" s="318"/>
      <c r="E52" s="318"/>
      <c r="F52" s="318"/>
      <c r="G52" s="318"/>
      <c r="H52" s="319"/>
      <c r="I52" s="346" t="s">
        <v>67</v>
      </c>
      <c r="J52" s="318"/>
      <c r="K52" s="319"/>
      <c r="L52" s="321" t="s">
        <v>67</v>
      </c>
      <c r="M52" s="322"/>
      <c r="N52" s="322"/>
      <c r="O52" s="322"/>
      <c r="P52" s="322"/>
      <c r="Q52" s="322"/>
      <c r="R52" s="323"/>
      <c r="S52" s="324"/>
      <c r="T52" s="325"/>
      <c r="U52" s="325"/>
      <c r="V52" s="325"/>
      <c r="W52" s="325"/>
      <c r="X52" s="326"/>
    </row>
    <row r="53" spans="2:24" ht="18" customHeight="1">
      <c r="B53" s="36">
        <v>4</v>
      </c>
      <c r="C53" s="345" t="s">
        <v>67</v>
      </c>
      <c r="D53" s="318"/>
      <c r="E53" s="318"/>
      <c r="F53" s="318"/>
      <c r="G53" s="318"/>
      <c r="H53" s="319"/>
      <c r="I53" s="346" t="s">
        <v>67</v>
      </c>
      <c r="J53" s="318"/>
      <c r="K53" s="319"/>
      <c r="L53" s="321" t="s">
        <v>67</v>
      </c>
      <c r="M53" s="322"/>
      <c r="N53" s="322"/>
      <c r="O53" s="322"/>
      <c r="P53" s="322"/>
      <c r="Q53" s="322"/>
      <c r="R53" s="323"/>
      <c r="S53" s="324"/>
      <c r="T53" s="325"/>
      <c r="U53" s="325"/>
      <c r="V53" s="325"/>
      <c r="W53" s="325"/>
      <c r="X53" s="326"/>
    </row>
    <row r="54" spans="3:24" ht="18" customHeight="1"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9"/>
      <c r="P54" s="38"/>
      <c r="Q54" s="327" t="s">
        <v>54</v>
      </c>
      <c r="R54" s="328"/>
      <c r="S54" s="309">
        <f>SUM(S50:X53)</f>
        <v>0</v>
      </c>
      <c r="T54" s="310"/>
      <c r="U54" s="310"/>
      <c r="V54" s="310"/>
      <c r="W54" s="310"/>
      <c r="X54" s="311"/>
    </row>
    <row r="55" spans="1:24" ht="18" customHeight="1">
      <c r="A55" s="32">
        <v>8</v>
      </c>
      <c r="B55" s="336" t="s">
        <v>178</v>
      </c>
      <c r="C55" s="336"/>
      <c r="D55" s="336"/>
      <c r="E55" s="336"/>
      <c r="F55" s="336"/>
      <c r="G55" s="336"/>
      <c r="H55" s="336"/>
      <c r="I55" s="336"/>
      <c r="J55" s="336"/>
      <c r="K55" s="336"/>
      <c r="L55" s="336"/>
      <c r="M55" s="336"/>
      <c r="N55" s="336"/>
      <c r="O55" s="336"/>
      <c r="P55" s="336"/>
      <c r="Q55" s="336"/>
      <c r="R55" s="336"/>
      <c r="S55" s="336"/>
      <c r="T55" s="336"/>
      <c r="U55" s="38"/>
      <c r="V55" s="38"/>
      <c r="W55" s="38"/>
      <c r="X55" s="38"/>
    </row>
    <row r="56" spans="2:24" ht="18" customHeight="1">
      <c r="B56" s="35" t="s">
        <v>46</v>
      </c>
      <c r="C56" s="337" t="s">
        <v>83</v>
      </c>
      <c r="D56" s="338"/>
      <c r="E56" s="338"/>
      <c r="F56" s="338"/>
      <c r="G56" s="338"/>
      <c r="H56" s="339"/>
      <c r="I56" s="340" t="s">
        <v>84</v>
      </c>
      <c r="J56" s="338"/>
      <c r="K56" s="339"/>
      <c r="L56" s="340" t="s">
        <v>85</v>
      </c>
      <c r="M56" s="341"/>
      <c r="N56" s="341"/>
      <c r="O56" s="341"/>
      <c r="P56" s="341"/>
      <c r="Q56" s="341"/>
      <c r="R56" s="342"/>
      <c r="S56" s="340" t="s">
        <v>71</v>
      </c>
      <c r="T56" s="343"/>
      <c r="U56" s="343"/>
      <c r="V56" s="343"/>
      <c r="W56" s="343"/>
      <c r="X56" s="344"/>
    </row>
    <row r="57" spans="2:24" ht="18" customHeight="1">
      <c r="B57" s="36">
        <v>1</v>
      </c>
      <c r="C57" s="329"/>
      <c r="D57" s="330"/>
      <c r="E57" s="330"/>
      <c r="F57" s="330"/>
      <c r="G57" s="330"/>
      <c r="H57" s="331"/>
      <c r="I57" s="332"/>
      <c r="J57" s="330"/>
      <c r="K57" s="331"/>
      <c r="L57" s="321" t="s">
        <v>67</v>
      </c>
      <c r="M57" s="322"/>
      <c r="N57" s="322"/>
      <c r="O57" s="322"/>
      <c r="P57" s="322"/>
      <c r="Q57" s="322"/>
      <c r="R57" s="323"/>
      <c r="S57" s="333"/>
      <c r="T57" s="334"/>
      <c r="U57" s="334"/>
      <c r="V57" s="334"/>
      <c r="W57" s="334"/>
      <c r="X57" s="335"/>
    </row>
    <row r="58" spans="2:24" ht="18" customHeight="1">
      <c r="B58" s="36">
        <v>2</v>
      </c>
      <c r="C58" s="317"/>
      <c r="D58" s="318"/>
      <c r="E58" s="318"/>
      <c r="F58" s="318"/>
      <c r="G58" s="318"/>
      <c r="H58" s="319"/>
      <c r="I58" s="320"/>
      <c r="J58" s="318"/>
      <c r="K58" s="319"/>
      <c r="L58" s="321" t="s">
        <v>67</v>
      </c>
      <c r="M58" s="322"/>
      <c r="N58" s="322"/>
      <c r="O58" s="322"/>
      <c r="P58" s="322"/>
      <c r="Q58" s="322"/>
      <c r="R58" s="323"/>
      <c r="S58" s="324"/>
      <c r="T58" s="325"/>
      <c r="U58" s="325"/>
      <c r="V58" s="325"/>
      <c r="W58" s="325"/>
      <c r="X58" s="326"/>
    </row>
    <row r="59" spans="2:24" ht="18" customHeight="1">
      <c r="B59" s="36">
        <v>3</v>
      </c>
      <c r="C59" s="317"/>
      <c r="D59" s="318"/>
      <c r="E59" s="318"/>
      <c r="F59" s="318"/>
      <c r="G59" s="318"/>
      <c r="H59" s="319"/>
      <c r="I59" s="320"/>
      <c r="J59" s="318"/>
      <c r="K59" s="319"/>
      <c r="L59" s="321" t="s">
        <v>67</v>
      </c>
      <c r="M59" s="322"/>
      <c r="N59" s="322"/>
      <c r="O59" s="322"/>
      <c r="P59" s="322"/>
      <c r="Q59" s="322"/>
      <c r="R59" s="323"/>
      <c r="S59" s="324"/>
      <c r="T59" s="325"/>
      <c r="U59" s="325"/>
      <c r="V59" s="325"/>
      <c r="W59" s="325"/>
      <c r="X59" s="326"/>
    </row>
    <row r="60" spans="3:31" ht="18" customHeight="1"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9"/>
      <c r="P60" s="38"/>
      <c r="Q60" s="327" t="s">
        <v>54</v>
      </c>
      <c r="R60" s="328"/>
      <c r="S60" s="309">
        <f>SUM(S57:X59)</f>
        <v>0</v>
      </c>
      <c r="T60" s="310"/>
      <c r="U60" s="310"/>
      <c r="V60" s="310"/>
      <c r="W60" s="310"/>
      <c r="X60" s="311"/>
      <c r="Z60" s="316" t="s">
        <v>182</v>
      </c>
      <c r="AA60" s="316"/>
      <c r="AB60" s="316"/>
      <c r="AC60" s="55">
        <v>1</v>
      </c>
      <c r="AD60" s="53" t="s">
        <v>183</v>
      </c>
      <c r="AE60" s="54">
        <v>2</v>
      </c>
    </row>
    <row r="61" spans="3:24" ht="18" customHeight="1" thickBot="1"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</row>
    <row r="62" spans="3:31" ht="18" customHeight="1" thickBot="1"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06" t="s">
        <v>181</v>
      </c>
      <c r="P62" s="307"/>
      <c r="Q62" s="307"/>
      <c r="R62" s="308"/>
      <c r="S62" s="309">
        <f>S10+S19+U25+S33+S41+S47+S54</f>
        <v>0</v>
      </c>
      <c r="T62" s="310"/>
      <c r="U62" s="310"/>
      <c r="V62" s="310"/>
      <c r="W62" s="310"/>
      <c r="X62" s="311"/>
      <c r="Z62" s="313">
        <f>INT(S62*AC$60/AE$60)</f>
        <v>0</v>
      </c>
      <c r="AA62" s="314"/>
      <c r="AB62" s="314"/>
      <c r="AC62" s="314"/>
      <c r="AD62" s="314"/>
      <c r="AE62" s="315"/>
    </row>
    <row r="63" spans="3:24" ht="18" customHeight="1" thickBot="1"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43"/>
      <c r="T63" s="43"/>
      <c r="U63" s="43"/>
      <c r="V63" s="43"/>
      <c r="W63" s="43"/>
      <c r="X63" s="43"/>
    </row>
    <row r="64" spans="3:31" ht="18" customHeight="1" thickBot="1"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06" t="s">
        <v>86</v>
      </c>
      <c r="N64" s="307"/>
      <c r="O64" s="307"/>
      <c r="P64" s="307"/>
      <c r="Q64" s="307"/>
      <c r="R64" s="307"/>
      <c r="S64" s="309">
        <f>S62-S60</f>
        <v>0</v>
      </c>
      <c r="T64" s="310"/>
      <c r="U64" s="310"/>
      <c r="V64" s="310"/>
      <c r="W64" s="310"/>
      <c r="X64" s="311"/>
      <c r="Z64" s="313">
        <f>INT(S64*AC$60/AE$60)</f>
        <v>0</v>
      </c>
      <c r="AA64" s="314"/>
      <c r="AB64" s="314"/>
      <c r="AC64" s="314"/>
      <c r="AD64" s="314"/>
      <c r="AE64" s="315"/>
    </row>
    <row r="65" spans="3:24" ht="18" customHeight="1">
      <c r="C65" s="38"/>
      <c r="D65" s="38"/>
      <c r="E65" s="38"/>
      <c r="F65" s="38"/>
      <c r="G65" s="38"/>
      <c r="H65" s="38"/>
      <c r="I65" s="38"/>
      <c r="J65" s="38"/>
      <c r="K65" s="38"/>
      <c r="L65" s="42"/>
      <c r="M65" s="38"/>
      <c r="N65" s="38"/>
      <c r="O65" s="38"/>
      <c r="P65" s="38"/>
      <c r="Q65" s="38"/>
      <c r="R65" s="38"/>
      <c r="S65" s="44"/>
      <c r="T65" s="45"/>
      <c r="U65" s="45"/>
      <c r="V65" s="45"/>
      <c r="W65" s="45"/>
      <c r="X65" s="45"/>
    </row>
  </sheetData>
  <sheetProtection password="CBAE" sheet="1" selectLockedCells="1"/>
  <mergeCells count="211">
    <mergeCell ref="B1:X1"/>
    <mergeCell ref="B2:X2"/>
    <mergeCell ref="B5:T5"/>
    <mergeCell ref="U5:X5"/>
    <mergeCell ref="C6:J6"/>
    <mergeCell ref="K6:M6"/>
    <mergeCell ref="N6:P6"/>
    <mergeCell ref="AB8:AC8"/>
    <mergeCell ref="Q6:T6"/>
    <mergeCell ref="N8:P8"/>
    <mergeCell ref="Q8:T8"/>
    <mergeCell ref="U8:X8"/>
    <mergeCell ref="Y8:Z8"/>
    <mergeCell ref="Y6:AC6"/>
    <mergeCell ref="U6:X6"/>
    <mergeCell ref="Y7:Z7"/>
    <mergeCell ref="AB7:AC7"/>
    <mergeCell ref="U9:X9"/>
    <mergeCell ref="Y9:Z9"/>
    <mergeCell ref="C7:J7"/>
    <mergeCell ref="K7:M7"/>
    <mergeCell ref="N7:P7"/>
    <mergeCell ref="Q7:T7"/>
    <mergeCell ref="U7:X7"/>
    <mergeCell ref="AB9:AC9"/>
    <mergeCell ref="C8:J8"/>
    <mergeCell ref="K8:M8"/>
    <mergeCell ref="Q10:R10"/>
    <mergeCell ref="S10:X10"/>
    <mergeCell ref="B11:T11"/>
    <mergeCell ref="C9:J9"/>
    <mergeCell ref="K9:M9"/>
    <mergeCell ref="N9:P9"/>
    <mergeCell ref="Q9:T9"/>
    <mergeCell ref="C12:J12"/>
    <mergeCell ref="K12:M12"/>
    <mergeCell ref="N12:P12"/>
    <mergeCell ref="Q12:T12"/>
    <mergeCell ref="U12:X12"/>
    <mergeCell ref="Y12:AC12"/>
    <mergeCell ref="B13:B15"/>
    <mergeCell ref="C13:J15"/>
    <mergeCell ref="K13:M15"/>
    <mergeCell ref="N13:P15"/>
    <mergeCell ref="R13:T13"/>
    <mergeCell ref="U13:X15"/>
    <mergeCell ref="Y13:Z13"/>
    <mergeCell ref="AB13:AC13"/>
    <mergeCell ref="R14:T14"/>
    <mergeCell ref="Y14:AC15"/>
    <mergeCell ref="R15:T15"/>
    <mergeCell ref="B16:B18"/>
    <mergeCell ref="C16:J18"/>
    <mergeCell ref="K16:M18"/>
    <mergeCell ref="N16:P18"/>
    <mergeCell ref="R16:T16"/>
    <mergeCell ref="U16:X18"/>
    <mergeCell ref="Y16:Z16"/>
    <mergeCell ref="AB16:AC16"/>
    <mergeCell ref="R17:T17"/>
    <mergeCell ref="Y17:AC18"/>
    <mergeCell ref="R18:T18"/>
    <mergeCell ref="Q19:R19"/>
    <mergeCell ref="S19:X19"/>
    <mergeCell ref="B20:T20"/>
    <mergeCell ref="C21:H21"/>
    <mergeCell ref="I21:K21"/>
    <mergeCell ref="L21:O21"/>
    <mergeCell ref="P21:T21"/>
    <mergeCell ref="U21:X21"/>
    <mergeCell ref="C22:H22"/>
    <mergeCell ref="I22:K22"/>
    <mergeCell ref="L22:O22"/>
    <mergeCell ref="P22:T22"/>
    <mergeCell ref="U22:X22"/>
    <mergeCell ref="C23:H23"/>
    <mergeCell ref="I23:K23"/>
    <mergeCell ref="L23:O23"/>
    <mergeCell ref="P23:T23"/>
    <mergeCell ref="U23:X23"/>
    <mergeCell ref="C24:H24"/>
    <mergeCell ref="I24:K24"/>
    <mergeCell ref="L24:O24"/>
    <mergeCell ref="P24:T24"/>
    <mergeCell ref="U24:X24"/>
    <mergeCell ref="S25:T25"/>
    <mergeCell ref="U25:X25"/>
    <mergeCell ref="B26:T26"/>
    <mergeCell ref="C27:H27"/>
    <mergeCell ref="I27:K27"/>
    <mergeCell ref="L27:R27"/>
    <mergeCell ref="S27:X27"/>
    <mergeCell ref="C28:H28"/>
    <mergeCell ref="I28:K28"/>
    <mergeCell ref="L28:R28"/>
    <mergeCell ref="S28:X28"/>
    <mergeCell ref="C29:H29"/>
    <mergeCell ref="I29:K29"/>
    <mergeCell ref="L29:R29"/>
    <mergeCell ref="S29:X29"/>
    <mergeCell ref="C30:H30"/>
    <mergeCell ref="I30:K30"/>
    <mergeCell ref="L30:R30"/>
    <mergeCell ref="S30:X30"/>
    <mergeCell ref="C31:H31"/>
    <mergeCell ref="I31:K31"/>
    <mergeCell ref="L31:R31"/>
    <mergeCell ref="S31:X31"/>
    <mergeCell ref="C32:H32"/>
    <mergeCell ref="I32:K32"/>
    <mergeCell ref="L32:R32"/>
    <mergeCell ref="S32:X32"/>
    <mergeCell ref="Q33:R33"/>
    <mergeCell ref="S33:X33"/>
    <mergeCell ref="B34:T34"/>
    <mergeCell ref="U34:X34"/>
    <mergeCell ref="C35:H35"/>
    <mergeCell ref="I35:K35"/>
    <mergeCell ref="L35:R35"/>
    <mergeCell ref="S35:X35"/>
    <mergeCell ref="C36:H36"/>
    <mergeCell ref="I36:K36"/>
    <mergeCell ref="L36:R36"/>
    <mergeCell ref="S36:X36"/>
    <mergeCell ref="C37:H37"/>
    <mergeCell ref="I37:K37"/>
    <mergeCell ref="L37:R37"/>
    <mergeCell ref="S37:X37"/>
    <mergeCell ref="C38:H38"/>
    <mergeCell ref="I38:K38"/>
    <mergeCell ref="L38:R38"/>
    <mergeCell ref="S38:X38"/>
    <mergeCell ref="C39:H39"/>
    <mergeCell ref="I39:K39"/>
    <mergeCell ref="L39:R39"/>
    <mergeCell ref="S39:X39"/>
    <mergeCell ref="C40:H40"/>
    <mergeCell ref="I40:K40"/>
    <mergeCell ref="L40:R40"/>
    <mergeCell ref="S40:X40"/>
    <mergeCell ref="Q41:R41"/>
    <mergeCell ref="S41:X41"/>
    <mergeCell ref="B42:T42"/>
    <mergeCell ref="C43:H43"/>
    <mergeCell ref="I43:K43"/>
    <mergeCell ref="L43:R43"/>
    <mergeCell ref="S43:X43"/>
    <mergeCell ref="C44:H44"/>
    <mergeCell ref="I44:K44"/>
    <mergeCell ref="L44:R44"/>
    <mergeCell ref="S44:X44"/>
    <mergeCell ref="C45:H45"/>
    <mergeCell ref="I45:K45"/>
    <mergeCell ref="L45:R45"/>
    <mergeCell ref="S45:X45"/>
    <mergeCell ref="C46:H46"/>
    <mergeCell ref="I46:K46"/>
    <mergeCell ref="L46:R46"/>
    <mergeCell ref="S46:X46"/>
    <mergeCell ref="Q47:R47"/>
    <mergeCell ref="S47:X47"/>
    <mergeCell ref="B48:T48"/>
    <mergeCell ref="C49:H49"/>
    <mergeCell ref="I49:K49"/>
    <mergeCell ref="L49:R49"/>
    <mergeCell ref="S49:X49"/>
    <mergeCell ref="C50:H50"/>
    <mergeCell ref="I50:K50"/>
    <mergeCell ref="L50:R50"/>
    <mergeCell ref="S50:X50"/>
    <mergeCell ref="C51:H51"/>
    <mergeCell ref="I51:K51"/>
    <mergeCell ref="L51:R51"/>
    <mergeCell ref="S51:X51"/>
    <mergeCell ref="C52:H52"/>
    <mergeCell ref="I52:K52"/>
    <mergeCell ref="L52:R52"/>
    <mergeCell ref="S52:X52"/>
    <mergeCell ref="C53:H53"/>
    <mergeCell ref="I53:K53"/>
    <mergeCell ref="L53:R53"/>
    <mergeCell ref="S53:X53"/>
    <mergeCell ref="L58:R58"/>
    <mergeCell ref="S58:X58"/>
    <mergeCell ref="Q54:R54"/>
    <mergeCell ref="S54:X54"/>
    <mergeCell ref="B55:T55"/>
    <mergeCell ref="C56:H56"/>
    <mergeCell ref="I56:K56"/>
    <mergeCell ref="L56:R56"/>
    <mergeCell ref="S56:X56"/>
    <mergeCell ref="L59:R59"/>
    <mergeCell ref="S59:X59"/>
    <mergeCell ref="Q60:R60"/>
    <mergeCell ref="S60:X60"/>
    <mergeCell ref="C57:H57"/>
    <mergeCell ref="I57:K57"/>
    <mergeCell ref="L57:R57"/>
    <mergeCell ref="S57:X57"/>
    <mergeCell ref="C58:H58"/>
    <mergeCell ref="I58:K58"/>
    <mergeCell ref="O62:R62"/>
    <mergeCell ref="S62:X62"/>
    <mergeCell ref="M64:R64"/>
    <mergeCell ref="S64:X64"/>
    <mergeCell ref="B4:X4"/>
    <mergeCell ref="Z62:AE62"/>
    <mergeCell ref="Z64:AE64"/>
    <mergeCell ref="Z60:AB60"/>
    <mergeCell ref="C59:H59"/>
    <mergeCell ref="I59:K59"/>
  </mergeCells>
  <dataValidations count="1">
    <dataValidation type="list" allowBlank="1" showInputMessage="1" showErrorMessage="1" sqref="I28:K32">
      <formula1>"普通,当座,別段,貯蓄"</formula1>
    </dataValidation>
  </dataValidations>
  <printOptions/>
  <pageMargins left="0.7874015748031497" right="0" top="0.5905511811023623" bottom="0.1968503937007874" header="0.5118110236220472" footer="0.5118110236220472"/>
  <pageSetup horizontalDpi="300" verticalDpi="3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B2:B5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9.00390625" style="118" customWidth="1"/>
  </cols>
  <sheetData>
    <row r="2" ht="13.5">
      <c r="B2" s="118" t="s">
        <v>225</v>
      </c>
    </row>
    <row r="3" ht="13.5">
      <c r="B3" s="118" t="s">
        <v>231</v>
      </c>
    </row>
    <row r="4" ht="13.5">
      <c r="B4" s="118" t="s">
        <v>232</v>
      </c>
    </row>
    <row r="5" ht="13.5">
      <c r="B5" s="118" t="s">
        <v>233</v>
      </c>
    </row>
    <row r="6" ht="13.5">
      <c r="B6" s="118" t="s">
        <v>234</v>
      </c>
    </row>
    <row r="7" ht="13.5">
      <c r="B7" s="118" t="s">
        <v>235</v>
      </c>
    </row>
    <row r="8" ht="13.5">
      <c r="B8" s="118" t="s">
        <v>236</v>
      </c>
    </row>
    <row r="10" ht="13.5">
      <c r="B10" s="118" t="s">
        <v>226</v>
      </c>
    </row>
    <row r="11" ht="13.5">
      <c r="B11" s="118" t="s">
        <v>231</v>
      </c>
    </row>
    <row r="12" ht="13.5">
      <c r="B12" s="118" t="s">
        <v>232</v>
      </c>
    </row>
    <row r="13" ht="13.5">
      <c r="B13" s="118" t="s">
        <v>233</v>
      </c>
    </row>
    <row r="14" ht="13.5">
      <c r="B14" s="118" t="s">
        <v>235</v>
      </c>
    </row>
    <row r="15" ht="13.5">
      <c r="B15" s="118" t="s">
        <v>236</v>
      </c>
    </row>
    <row r="17" ht="13.5">
      <c r="B17" s="118" t="s">
        <v>227</v>
      </c>
    </row>
    <row r="18" ht="13.5">
      <c r="B18" s="118" t="s">
        <v>237</v>
      </c>
    </row>
    <row r="19" ht="13.5">
      <c r="B19" s="118" t="s">
        <v>238</v>
      </c>
    </row>
    <row r="20" ht="13.5">
      <c r="B20" s="118" t="s">
        <v>239</v>
      </c>
    </row>
    <row r="21" ht="13.5">
      <c r="B21" s="118" t="s">
        <v>240</v>
      </c>
    </row>
    <row r="22" ht="13.5">
      <c r="B22" s="118" t="s">
        <v>238</v>
      </c>
    </row>
    <row r="23" ht="13.5">
      <c r="B23" s="118" t="s">
        <v>241</v>
      </c>
    </row>
    <row r="24" ht="13.5">
      <c r="B24" s="118" t="s">
        <v>238</v>
      </c>
    </row>
    <row r="25" ht="13.5">
      <c r="B25" s="118" t="s">
        <v>242</v>
      </c>
    </row>
    <row r="26" ht="13.5">
      <c r="B26" s="118" t="s">
        <v>238</v>
      </c>
    </row>
    <row r="27" ht="13.5">
      <c r="B27" s="118" t="s">
        <v>243</v>
      </c>
    </row>
    <row r="28" ht="13.5">
      <c r="B28" s="118" t="s">
        <v>238</v>
      </c>
    </row>
    <row r="29" ht="13.5">
      <c r="B29" s="118" t="s">
        <v>244</v>
      </c>
    </row>
    <row r="30" ht="13.5">
      <c r="B30" s="118" t="s">
        <v>264</v>
      </c>
    </row>
    <row r="32" ht="13.5">
      <c r="B32" s="118" t="s">
        <v>228</v>
      </c>
    </row>
    <row r="33" ht="13.5">
      <c r="B33" s="118" t="s">
        <v>245</v>
      </c>
    </row>
    <row r="34" ht="13.5">
      <c r="B34" s="118" t="s">
        <v>246</v>
      </c>
    </row>
    <row r="35" ht="13.5">
      <c r="B35" s="118" t="s">
        <v>247</v>
      </c>
    </row>
    <row r="37" ht="13.5">
      <c r="B37" s="118" t="s">
        <v>229</v>
      </c>
    </row>
    <row r="38" ht="13.5">
      <c r="B38" s="118" t="s">
        <v>248</v>
      </c>
    </row>
    <row r="39" ht="13.5">
      <c r="B39" s="118" t="s">
        <v>249</v>
      </c>
    </row>
    <row r="40" ht="13.5">
      <c r="B40" s="118" t="s">
        <v>250</v>
      </c>
    </row>
    <row r="41" ht="13.5">
      <c r="B41" s="118" t="s">
        <v>230</v>
      </c>
    </row>
    <row r="42" ht="13.5">
      <c r="B42" s="118" t="s">
        <v>251</v>
      </c>
    </row>
    <row r="43" ht="13.5">
      <c r="B43" s="118" t="s">
        <v>252</v>
      </c>
    </row>
    <row r="44" ht="13.5">
      <c r="B44" s="118" t="s">
        <v>253</v>
      </c>
    </row>
    <row r="45" ht="13.5">
      <c r="B45" s="118" t="s">
        <v>254</v>
      </c>
    </row>
    <row r="46" ht="13.5">
      <c r="B46" s="118" t="s">
        <v>255</v>
      </c>
    </row>
    <row r="47" ht="13.5">
      <c r="B47" s="118" t="s">
        <v>256</v>
      </c>
    </row>
    <row r="48" ht="13.5">
      <c r="B48" s="118" t="s">
        <v>265</v>
      </c>
    </row>
    <row r="49" ht="13.5">
      <c r="B49" s="118" t="s">
        <v>257</v>
      </c>
    </row>
    <row r="51" ht="13.5">
      <c r="B51" s="118" t="s">
        <v>258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4">
    <tabColor rgb="FFFF0000"/>
  </sheetPr>
  <dimension ref="A1:L39"/>
  <sheetViews>
    <sheetView zoomScaleSheetLayoutView="100" workbookViewId="0" topLeftCell="A1">
      <selection activeCell="D4" sqref="D4:F4"/>
    </sheetView>
  </sheetViews>
  <sheetFormatPr defaultColWidth="9.140625" defaultRowHeight="15"/>
  <cols>
    <col min="1" max="1" width="2.421875" style="1" bestFit="1" customWidth="1"/>
    <col min="2" max="2" width="3.7109375" style="1" bestFit="1" customWidth="1"/>
    <col min="3" max="3" width="9.140625" style="1" bestFit="1" customWidth="1"/>
    <col min="4" max="6" width="10.57421875" style="1" customWidth="1"/>
    <col min="7" max="7" width="3.7109375" style="1" customWidth="1"/>
    <col min="8" max="8" width="9.140625" style="1" customWidth="1"/>
    <col min="9" max="11" width="10.57421875" style="1" customWidth="1"/>
    <col min="12" max="12" width="2.421875" style="1" bestFit="1" customWidth="1"/>
    <col min="13" max="16384" width="9.00390625" style="1" customWidth="1"/>
  </cols>
  <sheetData>
    <row r="1" spans="1:12" ht="19.5" customHeight="1">
      <c r="A1" s="46" t="s">
        <v>87</v>
      </c>
      <c r="B1" s="52" t="s">
        <v>88</v>
      </c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9.5" customHeight="1" thickBot="1">
      <c r="A2" s="48"/>
      <c r="B2" s="226" t="s">
        <v>89</v>
      </c>
      <c r="C2" s="226"/>
      <c r="D2" s="226"/>
      <c r="E2" s="226"/>
      <c r="F2" s="226"/>
      <c r="G2" s="226"/>
      <c r="H2" s="226"/>
      <c r="I2" s="226"/>
      <c r="J2" s="226"/>
      <c r="K2" s="226"/>
      <c r="L2" s="48"/>
    </row>
    <row r="3" spans="2:11" ht="24" customHeight="1">
      <c r="B3" s="227" t="s">
        <v>90</v>
      </c>
      <c r="C3" s="228"/>
      <c r="D3" s="229"/>
      <c r="E3" s="229"/>
      <c r="F3" s="230"/>
      <c r="G3" s="231" t="s">
        <v>91</v>
      </c>
      <c r="H3" s="232"/>
      <c r="I3" s="233"/>
      <c r="J3" s="233"/>
      <c r="K3" s="234"/>
    </row>
    <row r="4" spans="2:11" ht="24" customHeight="1">
      <c r="B4" s="207" t="s">
        <v>92</v>
      </c>
      <c r="C4" s="208"/>
      <c r="D4" s="198"/>
      <c r="E4" s="199"/>
      <c r="F4" s="200"/>
      <c r="G4" s="209" t="s">
        <v>31</v>
      </c>
      <c r="H4" s="210"/>
      <c r="I4" s="198"/>
      <c r="J4" s="199"/>
      <c r="K4" s="200"/>
    </row>
    <row r="5" spans="2:11" ht="24" customHeight="1">
      <c r="B5" s="207" t="s">
        <v>93</v>
      </c>
      <c r="C5" s="208"/>
      <c r="D5" s="198"/>
      <c r="E5" s="199"/>
      <c r="F5" s="200"/>
      <c r="G5" s="209" t="s">
        <v>32</v>
      </c>
      <c r="H5" s="210"/>
      <c r="I5" s="198"/>
      <c r="J5" s="199"/>
      <c r="K5" s="200"/>
    </row>
    <row r="6" spans="2:11" ht="24" customHeight="1">
      <c r="B6" s="222" t="s">
        <v>94</v>
      </c>
      <c r="C6" s="3" t="s">
        <v>95</v>
      </c>
      <c r="D6" s="198"/>
      <c r="E6" s="199"/>
      <c r="F6" s="200"/>
      <c r="G6" s="223" t="s">
        <v>33</v>
      </c>
      <c r="H6" s="4" t="s">
        <v>95</v>
      </c>
      <c r="I6" s="198"/>
      <c r="J6" s="199"/>
      <c r="K6" s="200"/>
    </row>
    <row r="7" spans="2:11" ht="24" customHeight="1">
      <c r="B7" s="207"/>
      <c r="C7" s="3" t="s">
        <v>96</v>
      </c>
      <c r="D7" s="198"/>
      <c r="E7" s="199"/>
      <c r="F7" s="200"/>
      <c r="G7" s="209"/>
      <c r="H7" s="4" t="s">
        <v>34</v>
      </c>
      <c r="I7" s="198"/>
      <c r="J7" s="199"/>
      <c r="K7" s="200"/>
    </row>
    <row r="8" spans="2:11" ht="24" customHeight="1">
      <c r="B8" s="207"/>
      <c r="C8" s="3" t="s">
        <v>97</v>
      </c>
      <c r="D8" s="198"/>
      <c r="E8" s="199"/>
      <c r="F8" s="200"/>
      <c r="G8" s="209"/>
      <c r="H8" s="4" t="s">
        <v>35</v>
      </c>
      <c r="I8" s="198"/>
      <c r="J8" s="199"/>
      <c r="K8" s="200"/>
    </row>
    <row r="9" spans="2:11" ht="24" customHeight="1">
      <c r="B9" s="216" t="s">
        <v>98</v>
      </c>
      <c r="C9" s="3" t="s">
        <v>99</v>
      </c>
      <c r="D9" s="198"/>
      <c r="E9" s="199"/>
      <c r="F9" s="200"/>
      <c r="G9" s="214" t="s">
        <v>98</v>
      </c>
      <c r="H9" s="4" t="s">
        <v>99</v>
      </c>
      <c r="I9" s="198"/>
      <c r="J9" s="199"/>
      <c r="K9" s="200"/>
    </row>
    <row r="10" spans="2:11" ht="24" customHeight="1">
      <c r="B10" s="217"/>
      <c r="C10" s="3" t="s">
        <v>100</v>
      </c>
      <c r="D10" s="198"/>
      <c r="E10" s="199"/>
      <c r="F10" s="200"/>
      <c r="G10" s="215"/>
      <c r="H10" s="4" t="s">
        <v>100</v>
      </c>
      <c r="I10" s="198"/>
      <c r="J10" s="199"/>
      <c r="K10" s="200"/>
    </row>
    <row r="11" spans="2:11" ht="24" customHeight="1">
      <c r="B11" s="211" t="s">
        <v>101</v>
      </c>
      <c r="C11" s="212"/>
      <c r="D11" s="198"/>
      <c r="E11" s="199"/>
      <c r="F11" s="200"/>
      <c r="G11" s="196" t="s">
        <v>36</v>
      </c>
      <c r="H11" s="197"/>
      <c r="I11" s="198"/>
      <c r="J11" s="199"/>
      <c r="K11" s="200"/>
    </row>
    <row r="12" spans="2:11" ht="24" customHeight="1">
      <c r="B12" s="207" t="s">
        <v>102</v>
      </c>
      <c r="C12" s="208"/>
      <c r="D12" s="198"/>
      <c r="E12" s="199"/>
      <c r="F12" s="200"/>
      <c r="G12" s="209" t="s">
        <v>37</v>
      </c>
      <c r="H12" s="210"/>
      <c r="I12" s="198"/>
      <c r="J12" s="199"/>
      <c r="K12" s="200"/>
    </row>
    <row r="13" spans="2:11" ht="24" customHeight="1">
      <c r="B13" s="207" t="s">
        <v>103</v>
      </c>
      <c r="C13" s="208"/>
      <c r="D13" s="198"/>
      <c r="E13" s="199"/>
      <c r="F13" s="200"/>
      <c r="G13" s="209" t="s">
        <v>39</v>
      </c>
      <c r="H13" s="210"/>
      <c r="I13" s="198"/>
      <c r="J13" s="199"/>
      <c r="K13" s="200"/>
    </row>
    <row r="14" ht="12" customHeight="1" thickBot="1"/>
    <row r="15" spans="2:11" ht="24" customHeight="1" thickBot="1">
      <c r="B15" s="157" t="s">
        <v>104</v>
      </c>
      <c r="C15" s="158"/>
      <c r="D15" s="158"/>
      <c r="E15" s="158"/>
      <c r="F15" s="159"/>
      <c r="G15" s="157" t="s">
        <v>105</v>
      </c>
      <c r="H15" s="158"/>
      <c r="I15" s="158"/>
      <c r="J15" s="158"/>
      <c r="K15" s="159"/>
    </row>
    <row r="16" spans="2:11" ht="24" customHeight="1">
      <c r="B16" s="201" t="s">
        <v>106</v>
      </c>
      <c r="C16" s="202"/>
      <c r="D16" s="154" t="s">
        <v>0</v>
      </c>
      <c r="E16" s="155"/>
      <c r="F16" s="156"/>
      <c r="G16" s="160" t="s">
        <v>107</v>
      </c>
      <c r="H16" s="161"/>
      <c r="I16" s="154" t="s">
        <v>0</v>
      </c>
      <c r="J16" s="155"/>
      <c r="K16" s="156"/>
    </row>
    <row r="17" spans="2:11" ht="24" customHeight="1">
      <c r="B17" s="203"/>
      <c r="C17" s="204"/>
      <c r="D17" s="132" t="s">
        <v>108</v>
      </c>
      <c r="E17" s="133"/>
      <c r="F17" s="134"/>
      <c r="G17" s="135" t="s">
        <v>109</v>
      </c>
      <c r="H17" s="136"/>
      <c r="I17" s="132"/>
      <c r="J17" s="133"/>
      <c r="K17" s="134"/>
    </row>
    <row r="18" spans="2:11" ht="24" customHeight="1">
      <c r="B18" s="203"/>
      <c r="C18" s="204"/>
      <c r="D18" s="15" t="s">
        <v>110</v>
      </c>
      <c r="E18" s="145"/>
      <c r="F18" s="146"/>
      <c r="G18" s="177" t="s">
        <v>82</v>
      </c>
      <c r="H18" s="178"/>
      <c r="I18" s="165" t="s">
        <v>111</v>
      </c>
      <c r="J18" s="166"/>
      <c r="K18" s="167"/>
    </row>
    <row r="19" spans="2:11" ht="24" customHeight="1" thickBot="1">
      <c r="B19" s="205"/>
      <c r="C19" s="206"/>
      <c r="D19" s="16" t="s">
        <v>112</v>
      </c>
      <c r="E19" s="185"/>
      <c r="F19" s="186"/>
      <c r="G19" s="137" t="s">
        <v>113</v>
      </c>
      <c r="H19" s="138"/>
      <c r="I19" s="132" t="s">
        <v>1</v>
      </c>
      <c r="J19" s="133"/>
      <c r="K19" s="134"/>
    </row>
    <row r="20" spans="2:11" ht="24" customHeight="1">
      <c r="B20" s="152" t="s">
        <v>114</v>
      </c>
      <c r="C20" s="18" t="s">
        <v>115</v>
      </c>
      <c r="D20" s="17" t="s">
        <v>116</v>
      </c>
      <c r="E20" s="180"/>
      <c r="F20" s="181"/>
      <c r="G20" s="176"/>
      <c r="H20" s="151"/>
      <c r="I20" s="132" t="s">
        <v>117</v>
      </c>
      <c r="J20" s="133"/>
      <c r="K20" s="134"/>
    </row>
    <row r="21" spans="2:11" ht="24" customHeight="1">
      <c r="B21" s="179"/>
      <c r="C21" s="19" t="s">
        <v>118</v>
      </c>
      <c r="D21" s="15" t="s">
        <v>116</v>
      </c>
      <c r="E21" s="145"/>
      <c r="F21" s="146"/>
      <c r="G21" s="176"/>
      <c r="H21" s="151"/>
      <c r="I21" s="132" t="s">
        <v>119</v>
      </c>
      <c r="J21" s="133"/>
      <c r="K21" s="134"/>
    </row>
    <row r="22" spans="2:11" ht="24" customHeight="1">
      <c r="B22" s="179"/>
      <c r="C22" s="19" t="s">
        <v>120</v>
      </c>
      <c r="D22" s="15" t="s">
        <v>116</v>
      </c>
      <c r="E22" s="145"/>
      <c r="F22" s="146"/>
      <c r="G22" s="177"/>
      <c r="H22" s="178"/>
      <c r="I22" s="147" t="s">
        <v>121</v>
      </c>
      <c r="J22" s="148"/>
      <c r="K22" s="24" t="s">
        <v>122</v>
      </c>
    </row>
    <row r="23" spans="2:11" ht="24" customHeight="1">
      <c r="B23" s="179"/>
      <c r="C23" s="19" t="s">
        <v>123</v>
      </c>
      <c r="D23" s="15" t="s">
        <v>124</v>
      </c>
      <c r="E23" s="145"/>
      <c r="F23" s="146"/>
      <c r="G23" s="137" t="s">
        <v>125</v>
      </c>
      <c r="H23" s="138"/>
      <c r="I23" s="25" t="s">
        <v>126</v>
      </c>
      <c r="J23" s="132"/>
      <c r="K23" s="134"/>
    </row>
    <row r="24" spans="2:11" ht="24" customHeight="1">
      <c r="B24" s="179"/>
      <c r="C24" s="19"/>
      <c r="D24" s="15" t="s">
        <v>124</v>
      </c>
      <c r="E24" s="145"/>
      <c r="F24" s="146"/>
      <c r="G24" s="176"/>
      <c r="H24" s="151"/>
      <c r="I24" s="25" t="s">
        <v>127</v>
      </c>
      <c r="J24" s="132"/>
      <c r="K24" s="134"/>
    </row>
    <row r="25" spans="2:11" ht="24" customHeight="1">
      <c r="B25" s="179"/>
      <c r="C25" s="19"/>
      <c r="D25" s="15" t="s">
        <v>124</v>
      </c>
      <c r="E25" s="145"/>
      <c r="F25" s="146"/>
      <c r="G25" s="176"/>
      <c r="H25" s="151"/>
      <c r="I25" s="25" t="s">
        <v>128</v>
      </c>
      <c r="J25" s="132" t="s">
        <v>184</v>
      </c>
      <c r="K25" s="134"/>
    </row>
    <row r="26" spans="2:11" ht="24" customHeight="1">
      <c r="B26" s="179"/>
      <c r="C26" s="19"/>
      <c r="D26" s="15" t="s">
        <v>124</v>
      </c>
      <c r="E26" s="145"/>
      <c r="F26" s="146"/>
      <c r="G26" s="176"/>
      <c r="H26" s="151"/>
      <c r="I26" s="25" t="s">
        <v>129</v>
      </c>
      <c r="J26" s="132"/>
      <c r="K26" s="134"/>
    </row>
    <row r="27" spans="2:11" ht="24" customHeight="1" thickBot="1">
      <c r="B27" s="179"/>
      <c r="C27" s="20"/>
      <c r="D27" s="15" t="s">
        <v>124</v>
      </c>
      <c r="E27" s="145"/>
      <c r="F27" s="146"/>
      <c r="G27" s="177"/>
      <c r="H27" s="178"/>
      <c r="I27" s="26" t="s">
        <v>130</v>
      </c>
      <c r="J27" s="132"/>
      <c r="K27" s="134"/>
    </row>
    <row r="28" spans="2:11" ht="24" customHeight="1" thickBot="1">
      <c r="B28" s="152" t="s">
        <v>131</v>
      </c>
      <c r="C28" s="21" t="s">
        <v>132</v>
      </c>
      <c r="D28" s="154" t="s">
        <v>0</v>
      </c>
      <c r="E28" s="155"/>
      <c r="F28" s="156"/>
      <c r="G28" s="157" t="s">
        <v>133</v>
      </c>
      <c r="H28" s="158"/>
      <c r="I28" s="158"/>
      <c r="J28" s="158"/>
      <c r="K28" s="159"/>
    </row>
    <row r="29" spans="2:11" ht="24" customHeight="1">
      <c r="B29" s="153"/>
      <c r="C29" s="22" t="s">
        <v>134</v>
      </c>
      <c r="D29" s="132"/>
      <c r="E29" s="133"/>
      <c r="F29" s="134"/>
      <c r="G29" s="160" t="s">
        <v>109</v>
      </c>
      <c r="H29" s="161"/>
      <c r="I29" s="154"/>
      <c r="J29" s="155"/>
      <c r="K29" s="156"/>
    </row>
    <row r="30" spans="2:11" ht="24" customHeight="1">
      <c r="B30" s="153"/>
      <c r="C30" s="22" t="s">
        <v>135</v>
      </c>
      <c r="D30" s="165" t="s">
        <v>111</v>
      </c>
      <c r="E30" s="166"/>
      <c r="F30" s="167"/>
      <c r="G30" s="135" t="s">
        <v>136</v>
      </c>
      <c r="H30" s="136"/>
      <c r="I30" s="132" t="s">
        <v>117</v>
      </c>
      <c r="J30" s="133"/>
      <c r="K30" s="134"/>
    </row>
    <row r="31" spans="2:11" ht="24" customHeight="1">
      <c r="B31" s="153"/>
      <c r="C31" s="150" t="s">
        <v>137</v>
      </c>
      <c r="D31" s="132" t="s">
        <v>1</v>
      </c>
      <c r="E31" s="133"/>
      <c r="F31" s="134"/>
      <c r="G31" s="135"/>
      <c r="H31" s="136"/>
      <c r="I31" s="132" t="s">
        <v>119</v>
      </c>
      <c r="J31" s="133"/>
      <c r="K31" s="134"/>
    </row>
    <row r="32" spans="2:11" ht="24" customHeight="1">
      <c r="B32" s="153"/>
      <c r="C32" s="151"/>
      <c r="D32" s="132" t="s">
        <v>117</v>
      </c>
      <c r="E32" s="133"/>
      <c r="F32" s="134"/>
      <c r="G32" s="135"/>
      <c r="H32" s="136"/>
      <c r="I32" s="147" t="s">
        <v>138</v>
      </c>
      <c r="J32" s="148"/>
      <c r="K32" s="24" t="s">
        <v>122</v>
      </c>
    </row>
    <row r="33" spans="2:11" ht="24" customHeight="1">
      <c r="B33" s="153"/>
      <c r="C33" s="151"/>
      <c r="D33" s="132" t="s">
        <v>119</v>
      </c>
      <c r="E33" s="133"/>
      <c r="F33" s="134"/>
      <c r="G33" s="135" t="s">
        <v>139</v>
      </c>
      <c r="H33" s="136"/>
      <c r="I33" s="139"/>
      <c r="J33" s="140"/>
      <c r="K33" s="141"/>
    </row>
    <row r="34" spans="2:11" ht="24" customHeight="1" thickBot="1">
      <c r="B34" s="153"/>
      <c r="C34" s="151"/>
      <c r="D34" s="147" t="s">
        <v>138</v>
      </c>
      <c r="E34" s="148"/>
      <c r="F34" s="29" t="s">
        <v>122</v>
      </c>
      <c r="G34" s="137"/>
      <c r="H34" s="138"/>
      <c r="I34" s="142"/>
      <c r="J34" s="143"/>
      <c r="K34" s="144"/>
    </row>
    <row r="35" spans="2:11" ht="24" customHeight="1" thickBot="1">
      <c r="B35" s="122" t="s">
        <v>140</v>
      </c>
      <c r="C35" s="123"/>
      <c r="D35" s="27" t="s">
        <v>141</v>
      </c>
      <c r="E35" s="124"/>
      <c r="F35" s="124"/>
      <c r="G35" s="125" t="s">
        <v>142</v>
      </c>
      <c r="H35" s="126"/>
      <c r="I35" s="124"/>
      <c r="J35" s="124"/>
      <c r="K35" s="127"/>
    </row>
    <row r="36" ht="12" customHeight="1"/>
    <row r="37" spans="2:11" ht="24" customHeight="1">
      <c r="B37" s="119" t="s">
        <v>40</v>
      </c>
      <c r="C37" s="120"/>
      <c r="D37" s="120"/>
      <c r="E37" s="120"/>
      <c r="F37" s="120"/>
      <c r="G37" s="120"/>
      <c r="H37" s="120"/>
      <c r="I37" s="120"/>
      <c r="J37" s="120"/>
      <c r="K37" s="121"/>
    </row>
    <row r="38" spans="2:11" ht="24" customHeight="1">
      <c r="B38" s="5"/>
      <c r="C38" s="6"/>
      <c r="D38" s="6"/>
      <c r="E38" s="6"/>
      <c r="F38" s="6"/>
      <c r="G38" s="6"/>
      <c r="H38" s="6"/>
      <c r="I38" s="6"/>
      <c r="J38" s="6"/>
      <c r="K38" s="7"/>
    </row>
    <row r="39" spans="2:11" ht="24" customHeight="1">
      <c r="B39" s="8"/>
      <c r="C39" s="9"/>
      <c r="D39" s="9"/>
      <c r="E39" s="9"/>
      <c r="F39" s="9"/>
      <c r="G39" s="9"/>
      <c r="H39" s="9"/>
      <c r="I39" s="9"/>
      <c r="J39" s="9"/>
      <c r="K39" s="10"/>
    </row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5.75" customHeight="1"/>
    <row r="56" ht="15.75" customHeight="1"/>
    <row r="57" ht="15.75" customHeight="1"/>
  </sheetData>
  <sheetProtection/>
  <mergeCells count="93">
    <mergeCell ref="B2:K2"/>
    <mergeCell ref="B3:F3"/>
    <mergeCell ref="G3:K3"/>
    <mergeCell ref="B4:C4"/>
    <mergeCell ref="D4:F4"/>
    <mergeCell ref="G4:H4"/>
    <mergeCell ref="I4:K4"/>
    <mergeCell ref="B5:C5"/>
    <mergeCell ref="D5:F5"/>
    <mergeCell ref="G5:H5"/>
    <mergeCell ref="I5:K5"/>
    <mergeCell ref="B6:B8"/>
    <mergeCell ref="D6:F6"/>
    <mergeCell ref="G6:G8"/>
    <mergeCell ref="I6:K6"/>
    <mergeCell ref="D7:F7"/>
    <mergeCell ref="I7:K7"/>
    <mergeCell ref="D8:F8"/>
    <mergeCell ref="I8:K8"/>
    <mergeCell ref="B9:B10"/>
    <mergeCell ref="D9:F9"/>
    <mergeCell ref="G9:G10"/>
    <mergeCell ref="I9:K9"/>
    <mergeCell ref="D10:F10"/>
    <mergeCell ref="I10:K10"/>
    <mergeCell ref="B11:C11"/>
    <mergeCell ref="D11:F11"/>
    <mergeCell ref="G11:H11"/>
    <mergeCell ref="I11:K11"/>
    <mergeCell ref="B12:C12"/>
    <mergeCell ref="D12:F12"/>
    <mergeCell ref="G12:H12"/>
    <mergeCell ref="I12:K12"/>
    <mergeCell ref="I17:K17"/>
    <mergeCell ref="E18:F18"/>
    <mergeCell ref="G18:H18"/>
    <mergeCell ref="I18:K18"/>
    <mergeCell ref="B13:C13"/>
    <mergeCell ref="D13:F13"/>
    <mergeCell ref="G13:H13"/>
    <mergeCell ref="I13:K13"/>
    <mergeCell ref="B15:F15"/>
    <mergeCell ref="G15:K15"/>
    <mergeCell ref="I22:J22"/>
    <mergeCell ref="J25:K25"/>
    <mergeCell ref="E26:F26"/>
    <mergeCell ref="J26:K26"/>
    <mergeCell ref="B16:C19"/>
    <mergeCell ref="D16:F16"/>
    <mergeCell ref="G16:H16"/>
    <mergeCell ref="I16:K16"/>
    <mergeCell ref="D17:F17"/>
    <mergeCell ref="G17:H17"/>
    <mergeCell ref="G30:H32"/>
    <mergeCell ref="I30:K30"/>
    <mergeCell ref="E23:F23"/>
    <mergeCell ref="G23:H27"/>
    <mergeCell ref="B20:B27"/>
    <mergeCell ref="E20:F20"/>
    <mergeCell ref="I20:K20"/>
    <mergeCell ref="E21:F21"/>
    <mergeCell ref="I21:K21"/>
    <mergeCell ref="E22:F22"/>
    <mergeCell ref="G33:H34"/>
    <mergeCell ref="I33:K34"/>
    <mergeCell ref="D34:E34"/>
    <mergeCell ref="J27:K27"/>
    <mergeCell ref="E27:F27"/>
    <mergeCell ref="E19:F19"/>
    <mergeCell ref="G19:H22"/>
    <mergeCell ref="I19:K19"/>
    <mergeCell ref="I29:K29"/>
    <mergeCell ref="D30:F30"/>
    <mergeCell ref="G29:H29"/>
    <mergeCell ref="B35:C35"/>
    <mergeCell ref="E35:F35"/>
    <mergeCell ref="G35:H35"/>
    <mergeCell ref="I35:K35"/>
    <mergeCell ref="J23:K23"/>
    <mergeCell ref="E24:F24"/>
    <mergeCell ref="J24:K24"/>
    <mergeCell ref="E25:F25"/>
    <mergeCell ref="D33:F33"/>
    <mergeCell ref="B37:K37"/>
    <mergeCell ref="C31:C34"/>
    <mergeCell ref="D31:F31"/>
    <mergeCell ref="I31:K31"/>
    <mergeCell ref="D32:F32"/>
    <mergeCell ref="I32:J32"/>
    <mergeCell ref="B28:B34"/>
    <mergeCell ref="D28:F28"/>
    <mergeCell ref="G28:K28"/>
    <mergeCell ref="D29:F29"/>
  </mergeCells>
  <dataValidations count="4">
    <dataValidation type="list" allowBlank="1" showInputMessage="1" showErrorMessage="1" sqref="I19:J19 D31:E31">
      <formula1>"一括・分割,一括,分割"</formula1>
    </dataValidation>
    <dataValidation type="list" allowBlank="1" showInputMessage="1" showErrorMessage="1" sqref="D16:E16 I16:J16 D28:E28">
      <formula1>"有り・無し,有り,無し"</formula1>
    </dataValidation>
    <dataValidation allowBlank="1" showInputMessage="1" showErrorMessage="1" imeMode="off" sqref="I18:J18 D30:E30"/>
    <dataValidation allowBlank="1" showInputMessage="1" showErrorMessage="1" imeMode="on" sqref="C13:E13 H13:J13"/>
  </dataValidation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scale="95" r:id="rId1"/>
  <headerFooter alignWithMargins="0">
    <oddHeader>&amp;L&amp;"TBP丸ｺﾞｼｯｸDE,太字"&amp;12離婚協議書・公正証書　必要事項記入シート&amp;R&amp;"ＭＳ Ｐゴシック,太字"&amp;12行政書士　東京中央法務オフィス</oddHeader>
    <oddFooter>&amp;Cメール：kotake@e-gyoseishoshi.com&amp;RFAX：03-6268-9018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8">
    <tabColor rgb="FFFF0000"/>
  </sheetPr>
  <dimension ref="A1:X39"/>
  <sheetViews>
    <sheetView zoomScaleSheetLayoutView="100" workbookViewId="0" topLeftCell="A1">
      <selection activeCell="D4" sqref="D4:F4"/>
    </sheetView>
  </sheetViews>
  <sheetFormatPr defaultColWidth="9.140625" defaultRowHeight="15"/>
  <cols>
    <col min="1" max="1" width="2.421875" style="1" bestFit="1" customWidth="1"/>
    <col min="2" max="2" width="3.7109375" style="1" bestFit="1" customWidth="1"/>
    <col min="3" max="3" width="9.140625" style="1" bestFit="1" customWidth="1"/>
    <col min="4" max="6" width="10.57421875" style="1" customWidth="1"/>
    <col min="7" max="7" width="3.7109375" style="1" customWidth="1"/>
    <col min="8" max="8" width="9.140625" style="1" customWidth="1"/>
    <col min="9" max="11" width="10.57421875" style="1" customWidth="1"/>
    <col min="12" max="13" width="2.421875" style="1" bestFit="1" customWidth="1"/>
    <col min="14" max="14" width="3.7109375" style="1" bestFit="1" customWidth="1"/>
    <col min="15" max="15" width="9.140625" style="1" bestFit="1" customWidth="1"/>
    <col min="16" max="18" width="10.57421875" style="1" customWidth="1"/>
    <col min="19" max="19" width="3.7109375" style="1" customWidth="1"/>
    <col min="20" max="20" width="9.140625" style="1" customWidth="1"/>
    <col min="21" max="23" width="10.57421875" style="1" customWidth="1"/>
    <col min="24" max="24" width="2.421875" style="1" bestFit="1" customWidth="1"/>
    <col min="25" max="16384" width="9.00390625" style="1" customWidth="1"/>
  </cols>
  <sheetData>
    <row r="1" spans="1:12" ht="19.5" customHeight="1">
      <c r="A1" s="46" t="s">
        <v>87</v>
      </c>
      <c r="B1" s="52" t="s">
        <v>88</v>
      </c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24" ht="19.5" customHeight="1" thickBot="1">
      <c r="A2" s="48"/>
      <c r="B2" s="226" t="s">
        <v>143</v>
      </c>
      <c r="C2" s="226"/>
      <c r="D2" s="226"/>
      <c r="E2" s="226"/>
      <c r="F2" s="226"/>
      <c r="G2" s="226"/>
      <c r="H2" s="226"/>
      <c r="I2" s="226"/>
      <c r="J2" s="226"/>
      <c r="K2" s="226"/>
      <c r="L2" s="48"/>
      <c r="N2" s="226" t="s">
        <v>144</v>
      </c>
      <c r="O2" s="226"/>
      <c r="P2" s="226"/>
      <c r="Q2" s="226"/>
      <c r="R2" s="226"/>
      <c r="S2" s="226"/>
      <c r="T2" s="226"/>
      <c r="U2" s="226"/>
      <c r="V2" s="226"/>
      <c r="W2" s="226"/>
      <c r="X2" s="48"/>
    </row>
    <row r="3" spans="2:23" ht="24" customHeight="1">
      <c r="B3" s="227" t="s">
        <v>90</v>
      </c>
      <c r="C3" s="228"/>
      <c r="D3" s="229"/>
      <c r="E3" s="229"/>
      <c r="F3" s="230"/>
      <c r="G3" s="231" t="s">
        <v>145</v>
      </c>
      <c r="H3" s="232"/>
      <c r="I3" s="233"/>
      <c r="J3" s="233"/>
      <c r="K3" s="234"/>
      <c r="N3" s="227" t="s">
        <v>90</v>
      </c>
      <c r="O3" s="228"/>
      <c r="P3" s="229"/>
      <c r="Q3" s="229"/>
      <c r="R3" s="230"/>
      <c r="S3" s="231" t="s">
        <v>145</v>
      </c>
      <c r="T3" s="232"/>
      <c r="U3" s="233"/>
      <c r="V3" s="233"/>
      <c r="W3" s="234"/>
    </row>
    <row r="4" spans="2:23" ht="24" customHeight="1">
      <c r="B4" s="207" t="s">
        <v>92</v>
      </c>
      <c r="C4" s="208"/>
      <c r="D4" s="198"/>
      <c r="E4" s="199"/>
      <c r="F4" s="200"/>
      <c r="G4" s="209" t="s">
        <v>31</v>
      </c>
      <c r="H4" s="210"/>
      <c r="I4" s="198"/>
      <c r="J4" s="199"/>
      <c r="K4" s="200"/>
      <c r="N4" s="207" t="s">
        <v>146</v>
      </c>
      <c r="O4" s="208"/>
      <c r="P4" s="198"/>
      <c r="Q4" s="199"/>
      <c r="R4" s="200"/>
      <c r="S4" s="209" t="s">
        <v>31</v>
      </c>
      <c r="T4" s="210"/>
      <c r="U4" s="198"/>
      <c r="V4" s="199"/>
      <c r="W4" s="200"/>
    </row>
    <row r="5" spans="2:23" ht="24" customHeight="1">
      <c r="B5" s="207" t="s">
        <v>93</v>
      </c>
      <c r="C5" s="208"/>
      <c r="D5" s="198"/>
      <c r="E5" s="199"/>
      <c r="F5" s="200"/>
      <c r="G5" s="209" t="s">
        <v>32</v>
      </c>
      <c r="H5" s="210"/>
      <c r="I5" s="198"/>
      <c r="J5" s="199"/>
      <c r="K5" s="200"/>
      <c r="N5" s="207" t="s">
        <v>93</v>
      </c>
      <c r="O5" s="208"/>
      <c r="P5" s="198"/>
      <c r="Q5" s="199"/>
      <c r="R5" s="200"/>
      <c r="S5" s="209" t="s">
        <v>32</v>
      </c>
      <c r="T5" s="210"/>
      <c r="U5" s="198"/>
      <c r="V5" s="199"/>
      <c r="W5" s="200"/>
    </row>
    <row r="6" spans="2:23" ht="24" customHeight="1">
      <c r="B6" s="222" t="s">
        <v>94</v>
      </c>
      <c r="C6" s="3" t="s">
        <v>95</v>
      </c>
      <c r="D6" s="198"/>
      <c r="E6" s="199"/>
      <c r="F6" s="200"/>
      <c r="G6" s="223" t="s">
        <v>33</v>
      </c>
      <c r="H6" s="4" t="s">
        <v>95</v>
      </c>
      <c r="I6" s="198"/>
      <c r="J6" s="199"/>
      <c r="K6" s="200"/>
      <c r="N6" s="222" t="s">
        <v>94</v>
      </c>
      <c r="O6" s="3" t="s">
        <v>95</v>
      </c>
      <c r="P6" s="198"/>
      <c r="Q6" s="199"/>
      <c r="R6" s="200"/>
      <c r="S6" s="223" t="s">
        <v>33</v>
      </c>
      <c r="T6" s="4" t="s">
        <v>95</v>
      </c>
      <c r="U6" s="198"/>
      <c r="V6" s="199"/>
      <c r="W6" s="200"/>
    </row>
    <row r="7" spans="2:23" ht="24" customHeight="1">
      <c r="B7" s="207"/>
      <c r="C7" s="3" t="s">
        <v>96</v>
      </c>
      <c r="D7" s="198"/>
      <c r="E7" s="199"/>
      <c r="F7" s="200"/>
      <c r="G7" s="209"/>
      <c r="H7" s="4" t="s">
        <v>34</v>
      </c>
      <c r="I7" s="198"/>
      <c r="J7" s="199"/>
      <c r="K7" s="200"/>
      <c r="N7" s="207"/>
      <c r="O7" s="3" t="s">
        <v>96</v>
      </c>
      <c r="P7" s="198"/>
      <c r="Q7" s="199"/>
      <c r="R7" s="200"/>
      <c r="S7" s="209"/>
      <c r="T7" s="4" t="s">
        <v>34</v>
      </c>
      <c r="U7" s="198"/>
      <c r="V7" s="199"/>
      <c r="W7" s="200"/>
    </row>
    <row r="8" spans="2:23" ht="24" customHeight="1">
      <c r="B8" s="207"/>
      <c r="C8" s="3" t="s">
        <v>97</v>
      </c>
      <c r="D8" s="198"/>
      <c r="E8" s="199"/>
      <c r="F8" s="200"/>
      <c r="G8" s="209"/>
      <c r="H8" s="4" t="s">
        <v>35</v>
      </c>
      <c r="I8" s="198"/>
      <c r="J8" s="199"/>
      <c r="K8" s="200"/>
      <c r="N8" s="207"/>
      <c r="O8" s="3" t="s">
        <v>97</v>
      </c>
      <c r="P8" s="198"/>
      <c r="Q8" s="199"/>
      <c r="R8" s="200"/>
      <c r="S8" s="209"/>
      <c r="T8" s="4" t="s">
        <v>35</v>
      </c>
      <c r="U8" s="198"/>
      <c r="V8" s="199"/>
      <c r="W8" s="200"/>
    </row>
    <row r="9" spans="2:23" ht="24" customHeight="1">
      <c r="B9" s="216" t="s">
        <v>98</v>
      </c>
      <c r="C9" s="3" t="s">
        <v>99</v>
      </c>
      <c r="D9" s="198"/>
      <c r="E9" s="199"/>
      <c r="F9" s="200"/>
      <c r="G9" s="214" t="s">
        <v>98</v>
      </c>
      <c r="H9" s="4" t="s">
        <v>99</v>
      </c>
      <c r="I9" s="198"/>
      <c r="J9" s="199"/>
      <c r="K9" s="200"/>
      <c r="N9" s="216" t="s">
        <v>98</v>
      </c>
      <c r="O9" s="3" t="s">
        <v>99</v>
      </c>
      <c r="P9" s="198"/>
      <c r="Q9" s="199"/>
      <c r="R9" s="200"/>
      <c r="S9" s="214" t="s">
        <v>98</v>
      </c>
      <c r="T9" s="4" t="s">
        <v>99</v>
      </c>
      <c r="U9" s="198"/>
      <c r="V9" s="199"/>
      <c r="W9" s="200"/>
    </row>
    <row r="10" spans="2:23" ht="24" customHeight="1">
      <c r="B10" s="217"/>
      <c r="C10" s="3" t="s">
        <v>100</v>
      </c>
      <c r="D10" s="198"/>
      <c r="E10" s="199"/>
      <c r="F10" s="200"/>
      <c r="G10" s="215"/>
      <c r="H10" s="4" t="s">
        <v>100</v>
      </c>
      <c r="I10" s="198"/>
      <c r="J10" s="199"/>
      <c r="K10" s="200"/>
      <c r="N10" s="217"/>
      <c r="O10" s="3" t="s">
        <v>100</v>
      </c>
      <c r="P10" s="198"/>
      <c r="Q10" s="199"/>
      <c r="R10" s="200"/>
      <c r="S10" s="215"/>
      <c r="T10" s="4" t="s">
        <v>100</v>
      </c>
      <c r="U10" s="198"/>
      <c r="V10" s="199"/>
      <c r="W10" s="200"/>
    </row>
    <row r="11" spans="2:23" ht="24" customHeight="1">
      <c r="B11" s="211" t="s">
        <v>101</v>
      </c>
      <c r="C11" s="212"/>
      <c r="D11" s="198"/>
      <c r="E11" s="199"/>
      <c r="F11" s="200"/>
      <c r="G11" s="196" t="s">
        <v>36</v>
      </c>
      <c r="H11" s="197"/>
      <c r="I11" s="198"/>
      <c r="J11" s="199"/>
      <c r="K11" s="200"/>
      <c r="N11" s="211" t="s">
        <v>101</v>
      </c>
      <c r="O11" s="212"/>
      <c r="P11" s="198"/>
      <c r="Q11" s="199"/>
      <c r="R11" s="200"/>
      <c r="S11" s="196" t="s">
        <v>36</v>
      </c>
      <c r="T11" s="197"/>
      <c r="U11" s="198"/>
      <c r="V11" s="199"/>
      <c r="W11" s="200"/>
    </row>
    <row r="12" spans="2:23" ht="24" customHeight="1">
      <c r="B12" s="207" t="s">
        <v>102</v>
      </c>
      <c r="C12" s="208"/>
      <c r="D12" s="198"/>
      <c r="E12" s="199"/>
      <c r="F12" s="200"/>
      <c r="G12" s="209" t="s">
        <v>37</v>
      </c>
      <c r="H12" s="210"/>
      <c r="I12" s="198"/>
      <c r="J12" s="199"/>
      <c r="K12" s="200"/>
      <c r="N12" s="207" t="s">
        <v>102</v>
      </c>
      <c r="O12" s="208"/>
      <c r="P12" s="198"/>
      <c r="Q12" s="199"/>
      <c r="R12" s="200"/>
      <c r="S12" s="209" t="s">
        <v>37</v>
      </c>
      <c r="T12" s="210"/>
      <c r="U12" s="198"/>
      <c r="V12" s="199"/>
      <c r="W12" s="200"/>
    </row>
    <row r="13" spans="2:23" ht="24" customHeight="1">
      <c r="B13" s="207" t="s">
        <v>103</v>
      </c>
      <c r="C13" s="208"/>
      <c r="D13" s="198"/>
      <c r="E13" s="199"/>
      <c r="F13" s="200"/>
      <c r="G13" s="209" t="s">
        <v>39</v>
      </c>
      <c r="H13" s="210"/>
      <c r="I13" s="198"/>
      <c r="J13" s="199"/>
      <c r="K13" s="200"/>
      <c r="N13" s="207" t="s">
        <v>103</v>
      </c>
      <c r="O13" s="208"/>
      <c r="P13" s="198"/>
      <c r="Q13" s="199"/>
      <c r="R13" s="200"/>
      <c r="S13" s="209" t="s">
        <v>39</v>
      </c>
      <c r="T13" s="210"/>
      <c r="U13" s="198"/>
      <c r="V13" s="199"/>
      <c r="W13" s="200"/>
    </row>
    <row r="14" ht="12" customHeight="1" thickBot="1"/>
    <row r="15" spans="2:23" ht="24" customHeight="1" thickBot="1">
      <c r="B15" s="157" t="s">
        <v>147</v>
      </c>
      <c r="C15" s="158"/>
      <c r="D15" s="158"/>
      <c r="E15" s="158"/>
      <c r="F15" s="158"/>
      <c r="G15" s="158"/>
      <c r="H15" s="158"/>
      <c r="I15" s="158"/>
      <c r="J15" s="158"/>
      <c r="K15" s="159"/>
      <c r="N15" s="157" t="s">
        <v>147</v>
      </c>
      <c r="O15" s="158"/>
      <c r="P15" s="158"/>
      <c r="Q15" s="158"/>
      <c r="R15" s="158"/>
      <c r="S15" s="158"/>
      <c r="T15" s="158"/>
      <c r="U15" s="158"/>
      <c r="V15" s="158"/>
      <c r="W15" s="159"/>
    </row>
    <row r="16" spans="2:23" ht="24" customHeight="1">
      <c r="B16" s="193" t="s">
        <v>148</v>
      </c>
      <c r="C16" s="30" t="s">
        <v>31</v>
      </c>
      <c r="D16" s="190"/>
      <c r="E16" s="191"/>
      <c r="F16" s="192"/>
      <c r="G16" s="193" t="s">
        <v>149</v>
      </c>
      <c r="H16" s="30" t="s">
        <v>31</v>
      </c>
      <c r="I16" s="190"/>
      <c r="J16" s="191"/>
      <c r="K16" s="192"/>
      <c r="N16" s="193" t="s">
        <v>150</v>
      </c>
      <c r="O16" s="30" t="s">
        <v>31</v>
      </c>
      <c r="P16" s="190"/>
      <c r="Q16" s="191"/>
      <c r="R16" s="192"/>
      <c r="S16" s="193" t="s">
        <v>151</v>
      </c>
      <c r="T16" s="30" t="s">
        <v>31</v>
      </c>
      <c r="U16" s="190"/>
      <c r="V16" s="191"/>
      <c r="W16" s="192"/>
    </row>
    <row r="17" spans="2:23" ht="24" customHeight="1">
      <c r="B17" s="194"/>
      <c r="C17" s="31" t="s">
        <v>32</v>
      </c>
      <c r="D17" s="139"/>
      <c r="E17" s="140"/>
      <c r="F17" s="141"/>
      <c r="G17" s="194"/>
      <c r="H17" s="31" t="s">
        <v>32</v>
      </c>
      <c r="I17" s="139"/>
      <c r="J17" s="140"/>
      <c r="K17" s="141"/>
      <c r="N17" s="194"/>
      <c r="O17" s="31" t="s">
        <v>32</v>
      </c>
      <c r="P17" s="139"/>
      <c r="Q17" s="140"/>
      <c r="R17" s="141"/>
      <c r="S17" s="194"/>
      <c r="T17" s="31" t="s">
        <v>32</v>
      </c>
      <c r="U17" s="139"/>
      <c r="V17" s="140"/>
      <c r="W17" s="141"/>
    </row>
    <row r="18" spans="2:23" ht="24" customHeight="1">
      <c r="B18" s="194"/>
      <c r="C18" s="31" t="s">
        <v>37</v>
      </c>
      <c r="D18" s="182"/>
      <c r="E18" s="183"/>
      <c r="F18" s="184"/>
      <c r="G18" s="194"/>
      <c r="H18" s="31" t="s">
        <v>37</v>
      </c>
      <c r="I18" s="182"/>
      <c r="J18" s="183"/>
      <c r="K18" s="184"/>
      <c r="N18" s="194"/>
      <c r="O18" s="31" t="s">
        <v>37</v>
      </c>
      <c r="P18" s="182"/>
      <c r="Q18" s="183"/>
      <c r="R18" s="184"/>
      <c r="S18" s="194"/>
      <c r="T18" s="31" t="s">
        <v>37</v>
      </c>
      <c r="U18" s="182"/>
      <c r="V18" s="183"/>
      <c r="W18" s="184"/>
    </row>
    <row r="19" spans="2:23" ht="24" customHeight="1">
      <c r="B19" s="194"/>
      <c r="C19" s="31" t="s">
        <v>38</v>
      </c>
      <c r="D19" s="187"/>
      <c r="E19" s="188"/>
      <c r="F19" s="189"/>
      <c r="G19" s="194"/>
      <c r="H19" s="31" t="s">
        <v>38</v>
      </c>
      <c r="I19" s="187"/>
      <c r="J19" s="188"/>
      <c r="K19" s="189"/>
      <c r="N19" s="194"/>
      <c r="O19" s="31" t="s">
        <v>38</v>
      </c>
      <c r="P19" s="187"/>
      <c r="Q19" s="188"/>
      <c r="R19" s="189"/>
      <c r="S19" s="194"/>
      <c r="T19" s="31" t="s">
        <v>38</v>
      </c>
      <c r="U19" s="187"/>
      <c r="V19" s="188"/>
      <c r="W19" s="189"/>
    </row>
    <row r="20" spans="2:23" ht="24" customHeight="1">
      <c r="B20" s="194"/>
      <c r="C20" s="31" t="s">
        <v>152</v>
      </c>
      <c r="D20" s="139"/>
      <c r="E20" s="140"/>
      <c r="F20" s="141"/>
      <c r="G20" s="194"/>
      <c r="H20" s="31" t="s">
        <v>152</v>
      </c>
      <c r="I20" s="139"/>
      <c r="J20" s="140"/>
      <c r="K20" s="141"/>
      <c r="N20" s="194"/>
      <c r="O20" s="31" t="s">
        <v>152</v>
      </c>
      <c r="P20" s="139"/>
      <c r="Q20" s="140"/>
      <c r="R20" s="141"/>
      <c r="S20" s="194"/>
      <c r="T20" s="31" t="s">
        <v>152</v>
      </c>
      <c r="U20" s="139"/>
      <c r="V20" s="140"/>
      <c r="W20" s="141"/>
    </row>
    <row r="21" spans="2:23" ht="24" customHeight="1">
      <c r="B21" s="194"/>
      <c r="C21" s="31" t="s">
        <v>153</v>
      </c>
      <c r="D21" s="139"/>
      <c r="E21" s="140"/>
      <c r="F21" s="141"/>
      <c r="G21" s="194"/>
      <c r="H21" s="31" t="s">
        <v>153</v>
      </c>
      <c r="I21" s="139"/>
      <c r="J21" s="140"/>
      <c r="K21" s="141"/>
      <c r="N21" s="194"/>
      <c r="O21" s="31" t="s">
        <v>153</v>
      </c>
      <c r="P21" s="139"/>
      <c r="Q21" s="140"/>
      <c r="R21" s="141"/>
      <c r="S21" s="194"/>
      <c r="T21" s="31" t="s">
        <v>153</v>
      </c>
      <c r="U21" s="139"/>
      <c r="V21" s="140"/>
      <c r="W21" s="141"/>
    </row>
    <row r="22" spans="2:23" ht="24" customHeight="1">
      <c r="B22" s="194"/>
      <c r="C22" s="31" t="s">
        <v>154</v>
      </c>
      <c r="D22" s="15" t="s">
        <v>155</v>
      </c>
      <c r="E22" s="174" t="s">
        <v>156</v>
      </c>
      <c r="F22" s="175"/>
      <c r="G22" s="194"/>
      <c r="H22" s="31" t="s">
        <v>154</v>
      </c>
      <c r="I22" s="15" t="s">
        <v>155</v>
      </c>
      <c r="J22" s="174" t="s">
        <v>156</v>
      </c>
      <c r="K22" s="175"/>
      <c r="N22" s="194"/>
      <c r="O22" s="31" t="s">
        <v>154</v>
      </c>
      <c r="P22" s="15" t="s">
        <v>155</v>
      </c>
      <c r="Q22" s="174" t="s">
        <v>156</v>
      </c>
      <c r="R22" s="175"/>
      <c r="S22" s="194"/>
      <c r="T22" s="31" t="s">
        <v>154</v>
      </c>
      <c r="U22" s="15" t="s">
        <v>155</v>
      </c>
      <c r="V22" s="174" t="s">
        <v>156</v>
      </c>
      <c r="W22" s="175"/>
    </row>
    <row r="23" spans="2:23" ht="24" customHeight="1">
      <c r="B23" s="194"/>
      <c r="C23" s="31" t="s">
        <v>157</v>
      </c>
      <c r="D23" s="132" t="s">
        <v>119</v>
      </c>
      <c r="E23" s="133"/>
      <c r="F23" s="134"/>
      <c r="G23" s="194"/>
      <c r="H23" s="31" t="s">
        <v>157</v>
      </c>
      <c r="I23" s="132" t="s">
        <v>119</v>
      </c>
      <c r="J23" s="133"/>
      <c r="K23" s="134"/>
      <c r="N23" s="194"/>
      <c r="O23" s="31" t="s">
        <v>157</v>
      </c>
      <c r="P23" s="132" t="s">
        <v>119</v>
      </c>
      <c r="Q23" s="133"/>
      <c r="R23" s="134"/>
      <c r="S23" s="194"/>
      <c r="T23" s="31" t="s">
        <v>157</v>
      </c>
      <c r="U23" s="132" t="s">
        <v>119</v>
      </c>
      <c r="V23" s="133"/>
      <c r="W23" s="134"/>
    </row>
    <row r="24" spans="2:23" ht="24" customHeight="1">
      <c r="B24" s="194"/>
      <c r="C24" s="31" t="s">
        <v>158</v>
      </c>
      <c r="D24" s="132"/>
      <c r="E24" s="133"/>
      <c r="F24" s="134"/>
      <c r="G24" s="194"/>
      <c r="H24" s="31" t="s">
        <v>158</v>
      </c>
      <c r="I24" s="132"/>
      <c r="J24" s="133"/>
      <c r="K24" s="134"/>
      <c r="N24" s="194"/>
      <c r="O24" s="31" t="s">
        <v>158</v>
      </c>
      <c r="P24" s="132"/>
      <c r="Q24" s="133"/>
      <c r="R24" s="134"/>
      <c r="S24" s="194"/>
      <c r="T24" s="31" t="s">
        <v>158</v>
      </c>
      <c r="U24" s="132"/>
      <c r="V24" s="133"/>
      <c r="W24" s="134"/>
    </row>
    <row r="25" spans="2:23" ht="24" customHeight="1">
      <c r="B25" s="194"/>
      <c r="C25" s="23"/>
      <c r="D25" s="168"/>
      <c r="E25" s="169"/>
      <c r="F25" s="170"/>
      <c r="G25" s="194"/>
      <c r="H25" s="23"/>
      <c r="I25" s="168"/>
      <c r="J25" s="169"/>
      <c r="K25" s="170"/>
      <c r="N25" s="194"/>
      <c r="O25" s="23"/>
      <c r="P25" s="168"/>
      <c r="Q25" s="169"/>
      <c r="R25" s="170"/>
      <c r="S25" s="194"/>
      <c r="T25" s="23"/>
      <c r="U25" s="168"/>
      <c r="V25" s="169"/>
      <c r="W25" s="170"/>
    </row>
    <row r="26" spans="2:23" ht="24" customHeight="1">
      <c r="B26" s="194"/>
      <c r="C26" s="23" t="s">
        <v>109</v>
      </c>
      <c r="D26" s="171"/>
      <c r="E26" s="172"/>
      <c r="F26" s="173"/>
      <c r="G26" s="194"/>
      <c r="H26" s="31" t="s">
        <v>109</v>
      </c>
      <c r="I26" s="171"/>
      <c r="J26" s="172"/>
      <c r="K26" s="173"/>
      <c r="N26" s="194"/>
      <c r="O26" s="23" t="s">
        <v>109</v>
      </c>
      <c r="P26" s="171"/>
      <c r="Q26" s="172"/>
      <c r="R26" s="173"/>
      <c r="S26" s="194"/>
      <c r="T26" s="31" t="s">
        <v>109</v>
      </c>
      <c r="U26" s="171"/>
      <c r="V26" s="172"/>
      <c r="W26" s="173"/>
    </row>
    <row r="27" spans="2:23" ht="24" customHeight="1">
      <c r="B27" s="194"/>
      <c r="C27" s="162" t="s">
        <v>159</v>
      </c>
      <c r="D27" s="25" t="s">
        <v>126</v>
      </c>
      <c r="E27" s="132"/>
      <c r="F27" s="134"/>
      <c r="G27" s="194"/>
      <c r="H27" s="162" t="s">
        <v>159</v>
      </c>
      <c r="I27" s="25" t="s">
        <v>126</v>
      </c>
      <c r="J27" s="132"/>
      <c r="K27" s="134"/>
      <c r="N27" s="194"/>
      <c r="O27" s="162" t="s">
        <v>159</v>
      </c>
      <c r="P27" s="25" t="s">
        <v>126</v>
      </c>
      <c r="Q27" s="132"/>
      <c r="R27" s="134"/>
      <c r="S27" s="194"/>
      <c r="T27" s="162" t="s">
        <v>159</v>
      </c>
      <c r="U27" s="25" t="s">
        <v>126</v>
      </c>
      <c r="V27" s="132"/>
      <c r="W27" s="134"/>
    </row>
    <row r="28" spans="2:23" ht="24" customHeight="1">
      <c r="B28" s="194"/>
      <c r="C28" s="163"/>
      <c r="D28" s="25" t="s">
        <v>127</v>
      </c>
      <c r="E28" s="132"/>
      <c r="F28" s="134"/>
      <c r="G28" s="194"/>
      <c r="H28" s="163"/>
      <c r="I28" s="25" t="s">
        <v>127</v>
      </c>
      <c r="J28" s="132"/>
      <c r="K28" s="134"/>
      <c r="N28" s="194"/>
      <c r="O28" s="163"/>
      <c r="P28" s="25" t="s">
        <v>127</v>
      </c>
      <c r="Q28" s="132"/>
      <c r="R28" s="134"/>
      <c r="S28" s="194"/>
      <c r="T28" s="163"/>
      <c r="U28" s="25" t="s">
        <v>127</v>
      </c>
      <c r="V28" s="132"/>
      <c r="W28" s="134"/>
    </row>
    <row r="29" spans="2:23" ht="24" customHeight="1">
      <c r="B29" s="194"/>
      <c r="C29" s="163"/>
      <c r="D29" s="25" t="s">
        <v>128</v>
      </c>
      <c r="E29" s="132" t="s">
        <v>184</v>
      </c>
      <c r="F29" s="134"/>
      <c r="G29" s="194"/>
      <c r="H29" s="163"/>
      <c r="I29" s="25" t="s">
        <v>128</v>
      </c>
      <c r="J29" s="132" t="s">
        <v>184</v>
      </c>
      <c r="K29" s="134"/>
      <c r="N29" s="194"/>
      <c r="O29" s="163"/>
      <c r="P29" s="25" t="s">
        <v>128</v>
      </c>
      <c r="Q29" s="132" t="s">
        <v>184</v>
      </c>
      <c r="R29" s="134"/>
      <c r="S29" s="194"/>
      <c r="T29" s="163"/>
      <c r="U29" s="25" t="s">
        <v>128</v>
      </c>
      <c r="V29" s="132" t="s">
        <v>184</v>
      </c>
      <c r="W29" s="134"/>
    </row>
    <row r="30" spans="2:23" ht="24" customHeight="1">
      <c r="B30" s="194"/>
      <c r="C30" s="163"/>
      <c r="D30" s="25" t="s">
        <v>129</v>
      </c>
      <c r="E30" s="132"/>
      <c r="F30" s="134"/>
      <c r="G30" s="194"/>
      <c r="H30" s="163"/>
      <c r="I30" s="25" t="s">
        <v>129</v>
      </c>
      <c r="J30" s="132"/>
      <c r="K30" s="134"/>
      <c r="N30" s="194"/>
      <c r="O30" s="163"/>
      <c r="P30" s="25" t="s">
        <v>129</v>
      </c>
      <c r="Q30" s="132"/>
      <c r="R30" s="134"/>
      <c r="S30" s="194"/>
      <c r="T30" s="163"/>
      <c r="U30" s="25" t="s">
        <v>129</v>
      </c>
      <c r="V30" s="132"/>
      <c r="W30" s="134"/>
    </row>
    <row r="31" spans="2:23" ht="24" customHeight="1">
      <c r="B31" s="194"/>
      <c r="C31" s="164"/>
      <c r="D31" s="28" t="s">
        <v>130</v>
      </c>
      <c r="E31" s="132"/>
      <c r="F31" s="134"/>
      <c r="G31" s="194"/>
      <c r="H31" s="164"/>
      <c r="I31" s="28" t="s">
        <v>130</v>
      </c>
      <c r="J31" s="132"/>
      <c r="K31" s="134"/>
      <c r="N31" s="194"/>
      <c r="O31" s="164"/>
      <c r="P31" s="28" t="s">
        <v>130</v>
      </c>
      <c r="Q31" s="132"/>
      <c r="R31" s="134"/>
      <c r="S31" s="194"/>
      <c r="T31" s="164"/>
      <c r="U31" s="28" t="s">
        <v>130</v>
      </c>
      <c r="V31" s="132"/>
      <c r="W31" s="134"/>
    </row>
    <row r="32" spans="2:23" ht="24" customHeight="1">
      <c r="B32" s="194"/>
      <c r="C32" s="462" t="s">
        <v>160</v>
      </c>
      <c r="D32" s="14" t="s">
        <v>155</v>
      </c>
      <c r="E32" s="132" t="s">
        <v>161</v>
      </c>
      <c r="F32" s="134"/>
      <c r="G32" s="194"/>
      <c r="H32" s="462" t="s">
        <v>160</v>
      </c>
      <c r="I32" s="14" t="s">
        <v>155</v>
      </c>
      <c r="J32" s="132" t="s">
        <v>161</v>
      </c>
      <c r="K32" s="134"/>
      <c r="N32" s="194"/>
      <c r="O32" s="462" t="s">
        <v>160</v>
      </c>
      <c r="P32" s="14" t="s">
        <v>155</v>
      </c>
      <c r="Q32" s="132" t="s">
        <v>161</v>
      </c>
      <c r="R32" s="134"/>
      <c r="S32" s="194"/>
      <c r="T32" s="462" t="s">
        <v>160</v>
      </c>
      <c r="U32" s="14" t="s">
        <v>155</v>
      </c>
      <c r="V32" s="132" t="s">
        <v>161</v>
      </c>
      <c r="W32" s="134"/>
    </row>
    <row r="33" spans="2:23" ht="24" customHeight="1">
      <c r="B33" s="194"/>
      <c r="C33" s="463"/>
      <c r="D33" s="2" t="s">
        <v>185</v>
      </c>
      <c r="E33" s="145"/>
      <c r="F33" s="146"/>
      <c r="G33" s="194"/>
      <c r="H33" s="463"/>
      <c r="I33" s="2" t="s">
        <v>185</v>
      </c>
      <c r="J33" s="145"/>
      <c r="K33" s="146"/>
      <c r="N33" s="194"/>
      <c r="O33" s="463"/>
      <c r="P33" s="2" t="s">
        <v>185</v>
      </c>
      <c r="Q33" s="145"/>
      <c r="R33" s="146"/>
      <c r="S33" s="194"/>
      <c r="T33" s="463"/>
      <c r="U33" s="2" t="s">
        <v>185</v>
      </c>
      <c r="V33" s="145"/>
      <c r="W33" s="146"/>
    </row>
    <row r="34" spans="2:23" ht="24" customHeight="1">
      <c r="B34" s="194"/>
      <c r="C34" s="464"/>
      <c r="D34" s="2"/>
      <c r="E34" s="145"/>
      <c r="F34" s="146"/>
      <c r="G34" s="194"/>
      <c r="H34" s="464"/>
      <c r="I34" s="2"/>
      <c r="J34" s="145"/>
      <c r="K34" s="146"/>
      <c r="N34" s="194"/>
      <c r="O34" s="464"/>
      <c r="P34" s="2"/>
      <c r="Q34" s="145"/>
      <c r="R34" s="146"/>
      <c r="S34" s="194"/>
      <c r="T34" s="464"/>
      <c r="U34" s="2"/>
      <c r="V34" s="145"/>
      <c r="W34" s="146"/>
    </row>
    <row r="35" spans="2:23" ht="24" customHeight="1" thickBot="1">
      <c r="B35" s="195"/>
      <c r="C35" s="130" t="s">
        <v>186</v>
      </c>
      <c r="D35" s="131"/>
      <c r="E35" s="128" t="s">
        <v>187</v>
      </c>
      <c r="F35" s="129"/>
      <c r="G35" s="195"/>
      <c r="H35" s="130" t="s">
        <v>186</v>
      </c>
      <c r="I35" s="131"/>
      <c r="J35" s="128" t="s">
        <v>187</v>
      </c>
      <c r="K35" s="129"/>
      <c r="N35" s="195"/>
      <c r="O35" s="130" t="s">
        <v>186</v>
      </c>
      <c r="P35" s="131"/>
      <c r="Q35" s="128" t="s">
        <v>187</v>
      </c>
      <c r="R35" s="129"/>
      <c r="S35" s="195"/>
      <c r="T35" s="130" t="s">
        <v>186</v>
      </c>
      <c r="U35" s="131"/>
      <c r="V35" s="128" t="s">
        <v>187</v>
      </c>
      <c r="W35" s="129"/>
    </row>
    <row r="36" ht="12" customHeight="1"/>
    <row r="37" spans="2:23" ht="24" customHeight="1">
      <c r="B37" s="119" t="s">
        <v>40</v>
      </c>
      <c r="C37" s="120"/>
      <c r="D37" s="120"/>
      <c r="E37" s="120"/>
      <c r="F37" s="120"/>
      <c r="G37" s="120"/>
      <c r="H37" s="120"/>
      <c r="I37" s="120"/>
      <c r="J37" s="120"/>
      <c r="K37" s="121"/>
      <c r="N37" s="119" t="s">
        <v>40</v>
      </c>
      <c r="O37" s="120"/>
      <c r="P37" s="120"/>
      <c r="Q37" s="120"/>
      <c r="R37" s="120"/>
      <c r="S37" s="120"/>
      <c r="T37" s="120"/>
      <c r="U37" s="120"/>
      <c r="V37" s="120"/>
      <c r="W37" s="121"/>
    </row>
    <row r="38" spans="2:23" ht="24" customHeight="1">
      <c r="B38" s="5"/>
      <c r="C38" s="6"/>
      <c r="D38" s="6"/>
      <c r="E38" s="6"/>
      <c r="F38" s="6"/>
      <c r="G38" s="6"/>
      <c r="H38" s="6"/>
      <c r="I38" s="6"/>
      <c r="J38" s="6"/>
      <c r="K38" s="7"/>
      <c r="N38" s="5"/>
      <c r="O38" s="6"/>
      <c r="P38" s="6"/>
      <c r="Q38" s="6"/>
      <c r="R38" s="6"/>
      <c r="S38" s="6"/>
      <c r="T38" s="6"/>
      <c r="U38" s="6"/>
      <c r="V38" s="6"/>
      <c r="W38" s="7"/>
    </row>
    <row r="39" spans="2:23" ht="24" customHeight="1">
      <c r="B39" s="8"/>
      <c r="C39" s="9"/>
      <c r="D39" s="9"/>
      <c r="E39" s="9"/>
      <c r="F39" s="9"/>
      <c r="G39" s="9"/>
      <c r="H39" s="9"/>
      <c r="I39" s="9"/>
      <c r="J39" s="9"/>
      <c r="K39" s="10"/>
      <c r="N39" s="8"/>
      <c r="O39" s="9"/>
      <c r="P39" s="9"/>
      <c r="Q39" s="9"/>
      <c r="R39" s="9"/>
      <c r="S39" s="9"/>
      <c r="T39" s="9"/>
      <c r="U39" s="9"/>
      <c r="V39" s="9"/>
      <c r="W39" s="10"/>
    </row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5.75" customHeight="1"/>
    <row r="56" ht="15.75" customHeight="1"/>
    <row r="57" ht="15.75" customHeight="1"/>
  </sheetData>
  <sheetProtection/>
  <mergeCells count="174">
    <mergeCell ref="B2:K2"/>
    <mergeCell ref="N2:W2"/>
    <mergeCell ref="B3:F3"/>
    <mergeCell ref="G3:K3"/>
    <mergeCell ref="N3:R3"/>
    <mergeCell ref="S3:W3"/>
    <mergeCell ref="B4:C4"/>
    <mergeCell ref="D4:F4"/>
    <mergeCell ref="G4:H4"/>
    <mergeCell ref="I4:K4"/>
    <mergeCell ref="N4:O4"/>
    <mergeCell ref="P4:R4"/>
    <mergeCell ref="S4:T4"/>
    <mergeCell ref="U4:W4"/>
    <mergeCell ref="B5:C5"/>
    <mergeCell ref="D5:F5"/>
    <mergeCell ref="G5:H5"/>
    <mergeCell ref="I5:K5"/>
    <mergeCell ref="N5:O5"/>
    <mergeCell ref="P5:R5"/>
    <mergeCell ref="S5:T5"/>
    <mergeCell ref="U5:W5"/>
    <mergeCell ref="B6:B8"/>
    <mergeCell ref="D6:F6"/>
    <mergeCell ref="G6:G8"/>
    <mergeCell ref="I6:K6"/>
    <mergeCell ref="N6:N8"/>
    <mergeCell ref="P6:R6"/>
    <mergeCell ref="S6:S8"/>
    <mergeCell ref="U6:W6"/>
    <mergeCell ref="D7:F7"/>
    <mergeCell ref="I7:K7"/>
    <mergeCell ref="P7:R7"/>
    <mergeCell ref="U7:W7"/>
    <mergeCell ref="D8:F8"/>
    <mergeCell ref="I8:K8"/>
    <mergeCell ref="P8:R8"/>
    <mergeCell ref="U8:W8"/>
    <mergeCell ref="B9:B10"/>
    <mergeCell ref="D9:F9"/>
    <mergeCell ref="G9:G10"/>
    <mergeCell ref="I9:K9"/>
    <mergeCell ref="N9:N10"/>
    <mergeCell ref="P9:R9"/>
    <mergeCell ref="S9:S10"/>
    <mergeCell ref="U9:W9"/>
    <mergeCell ref="D10:F10"/>
    <mergeCell ref="I10:K10"/>
    <mergeCell ref="P10:R10"/>
    <mergeCell ref="U10:W10"/>
    <mergeCell ref="B11:C11"/>
    <mergeCell ref="D11:F11"/>
    <mergeCell ref="G11:H11"/>
    <mergeCell ref="I11:K11"/>
    <mergeCell ref="N11:O11"/>
    <mergeCell ref="P11:R11"/>
    <mergeCell ref="S11:T11"/>
    <mergeCell ref="U11:W11"/>
    <mergeCell ref="B12:C12"/>
    <mergeCell ref="D12:F12"/>
    <mergeCell ref="G12:H12"/>
    <mergeCell ref="I12:K12"/>
    <mergeCell ref="N12:O12"/>
    <mergeCell ref="P12:R12"/>
    <mergeCell ref="S12:T12"/>
    <mergeCell ref="U12:W12"/>
    <mergeCell ref="B13:C13"/>
    <mergeCell ref="D13:F13"/>
    <mergeCell ref="G13:H13"/>
    <mergeCell ref="I13:K13"/>
    <mergeCell ref="N13:O13"/>
    <mergeCell ref="P13:R13"/>
    <mergeCell ref="S13:T13"/>
    <mergeCell ref="U13:W13"/>
    <mergeCell ref="B15:K15"/>
    <mergeCell ref="N15:W15"/>
    <mergeCell ref="B16:B35"/>
    <mergeCell ref="D16:F16"/>
    <mergeCell ref="G16:G35"/>
    <mergeCell ref="I16:K16"/>
    <mergeCell ref="N16:N35"/>
    <mergeCell ref="P16:R16"/>
    <mergeCell ref="U16:W16"/>
    <mergeCell ref="D17:F17"/>
    <mergeCell ref="I17:K17"/>
    <mergeCell ref="P17:R17"/>
    <mergeCell ref="U17:W17"/>
    <mergeCell ref="D18:F18"/>
    <mergeCell ref="I18:K18"/>
    <mergeCell ref="P18:R18"/>
    <mergeCell ref="U18:W18"/>
    <mergeCell ref="V22:W22"/>
    <mergeCell ref="D19:F19"/>
    <mergeCell ref="I19:K19"/>
    <mergeCell ref="P19:R19"/>
    <mergeCell ref="U19:W19"/>
    <mergeCell ref="D20:F20"/>
    <mergeCell ref="I20:K20"/>
    <mergeCell ref="P20:R20"/>
    <mergeCell ref="U20:W20"/>
    <mergeCell ref="S16:S35"/>
    <mergeCell ref="I24:K24"/>
    <mergeCell ref="P24:R24"/>
    <mergeCell ref="U24:W24"/>
    <mergeCell ref="D21:F21"/>
    <mergeCell ref="I21:K21"/>
    <mergeCell ref="P21:R21"/>
    <mergeCell ref="U21:W21"/>
    <mergeCell ref="E22:F22"/>
    <mergeCell ref="J22:K22"/>
    <mergeCell ref="Q22:R22"/>
    <mergeCell ref="U25:W25"/>
    <mergeCell ref="D26:F26"/>
    <mergeCell ref="I26:K26"/>
    <mergeCell ref="P26:R26"/>
    <mergeCell ref="U26:W26"/>
    <mergeCell ref="D23:F23"/>
    <mergeCell ref="I23:K23"/>
    <mergeCell ref="P23:R23"/>
    <mergeCell ref="U23:W23"/>
    <mergeCell ref="D24:F24"/>
    <mergeCell ref="D25:F25"/>
    <mergeCell ref="I25:K25"/>
    <mergeCell ref="P25:R25"/>
    <mergeCell ref="E29:F29"/>
    <mergeCell ref="J29:K29"/>
    <mergeCell ref="Q29:R29"/>
    <mergeCell ref="V29:W29"/>
    <mergeCell ref="C27:C31"/>
    <mergeCell ref="E27:F27"/>
    <mergeCell ref="H27:H31"/>
    <mergeCell ref="J27:K27"/>
    <mergeCell ref="O27:O31"/>
    <mergeCell ref="Q27:R27"/>
    <mergeCell ref="E30:F30"/>
    <mergeCell ref="J30:K30"/>
    <mergeCell ref="Q30:R30"/>
    <mergeCell ref="E32:F32"/>
    <mergeCell ref="J32:K32"/>
    <mergeCell ref="Q32:R32"/>
    <mergeCell ref="V32:W32"/>
    <mergeCell ref="T27:T31"/>
    <mergeCell ref="V27:W27"/>
    <mergeCell ref="E28:F28"/>
    <mergeCell ref="J28:K28"/>
    <mergeCell ref="Q28:R28"/>
    <mergeCell ref="V28:W28"/>
    <mergeCell ref="V33:W33"/>
    <mergeCell ref="E34:F34"/>
    <mergeCell ref="J34:K34"/>
    <mergeCell ref="Q34:R34"/>
    <mergeCell ref="V34:W34"/>
    <mergeCell ref="V30:W30"/>
    <mergeCell ref="E31:F31"/>
    <mergeCell ref="J31:K31"/>
    <mergeCell ref="Q31:R31"/>
    <mergeCell ref="V31:W31"/>
    <mergeCell ref="V35:W35"/>
    <mergeCell ref="B37:K37"/>
    <mergeCell ref="N37:W37"/>
    <mergeCell ref="C35:D35"/>
    <mergeCell ref="H35:I35"/>
    <mergeCell ref="O35:P35"/>
    <mergeCell ref="T35:U35"/>
    <mergeCell ref="C32:C34"/>
    <mergeCell ref="H32:H34"/>
    <mergeCell ref="O32:O34"/>
    <mergeCell ref="T32:T34"/>
    <mergeCell ref="E35:F35"/>
    <mergeCell ref="J35:K35"/>
    <mergeCell ref="Q35:R35"/>
    <mergeCell ref="E33:F33"/>
    <mergeCell ref="J33:K33"/>
    <mergeCell ref="Q33:R33"/>
  </mergeCells>
  <dataValidations count="2">
    <dataValidation allowBlank="1" showInputMessage="1" showErrorMessage="1" imeMode="on" sqref="C13:E13 H13:J13 O13:Q13 T13:V13"/>
    <dataValidation allowBlank="1" showInputMessage="1" showErrorMessage="1" imeMode="off" sqref="D22 I22 P22 U22"/>
  </dataValidation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scale="95" r:id="rId1"/>
  <headerFooter alignWithMargins="0">
    <oddHeader>&amp;L&amp;"TBP丸ｺﾞｼｯｸDE,太字"&amp;12離婚協議書・公正証書　必要事項記入シート&amp;R&amp;"ＭＳ Ｐゴシック,太字"&amp;12行政書士　東京中央法務オフィス</oddHeader>
    <oddFooter>&amp;Cメール：kotake@e-gyoseishoshi.com&amp;RFAX：03-6268-9018</oddFooter>
  </headerFooter>
  <colBreaks count="1" manualBreakCount="1">
    <brk id="12" max="39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kotake</dc:creator>
  <cp:keywords/>
  <dc:description/>
  <cp:lastModifiedBy>kotake</cp:lastModifiedBy>
  <cp:lastPrinted>2022-12-02T03:31:51Z</cp:lastPrinted>
  <dcterms:created xsi:type="dcterms:W3CDTF">2017-12-20T00:13:03Z</dcterms:created>
  <dcterms:modified xsi:type="dcterms:W3CDTF">2022-12-02T03:32:16Z</dcterms:modified>
  <cp:category/>
  <cp:version/>
  <cp:contentType/>
  <cp:contentStatus/>
</cp:coreProperties>
</file>